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CF" sheetId="3" r:id="rId3"/>
    <sheet name="equity" sheetId="4" r:id="rId4"/>
    <sheet name="BMSB" sheetId="5" r:id="rId5"/>
  </sheets>
  <definedNames>
    <definedName name="_xlnm.Print_Area" localSheetId="4">'BMSB'!$A$1:$F$20</definedName>
    <definedName name="_xlnm.Print_Area" localSheetId="1">'BS'!$A$1:$F$72</definedName>
    <definedName name="_xlnm.Print_Area" localSheetId="2">'CF'!$A$1:$H$58</definedName>
    <definedName name="_xlnm.Print_Area" localSheetId="0">'income_s'!$A$1:$G$56</definedName>
  </definedNames>
  <calcPr fullCalcOnLoad="1"/>
</workbook>
</file>

<file path=xl/sharedStrings.xml><?xml version="1.0" encoding="utf-8"?>
<sst xmlns="http://schemas.openxmlformats.org/spreadsheetml/2006/main" count="226" uniqueCount="166">
  <si>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</si>
  <si>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</si>
  <si>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</si>
  <si>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</si>
  <si>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</si>
  <si>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</si>
  <si>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</si>
  <si>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</si>
  <si>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</si>
  <si>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</si>
  <si>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</si>
  <si>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</si>
  <si>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</si>
  <si>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</si>
  <si>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</si>
  <si>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</si>
  <si>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</si>
  <si>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</si>
  <si>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</si>
  <si>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</si>
  <si>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</si>
  <si>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</si>
  <si>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</si>
  <si>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</si>
  <si>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</si>
  <si>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</si>
  <si>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</si>
  <si>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</si>
  <si>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</si>
  <si>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</si>
  <si>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</si>
  <si>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</si>
  <si>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</si>
  <si>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</si>
  <si>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</si>
  <si>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</si>
  <si>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</si>
  <si>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</si>
  <si>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</si>
  <si>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</si>
  <si>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</si>
  <si>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</si>
  <si>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</si>
  <si>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</si>
  <si>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</si>
  <si>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</si>
  <si>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</si>
  <si>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</si>
  <si>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</si>
  <si>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</si>
  <si>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</si>
  <si>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</si>
  <si>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</si>
  <si>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</si>
  <si>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</si>
  <si>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</si>
  <si>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ADDITIONAL INFORMATION</t>
  </si>
  <si>
    <t>Gross interest income</t>
  </si>
  <si>
    <t>Gross interest expense</t>
  </si>
  <si>
    <t>Dividend payable</t>
  </si>
  <si>
    <t>Net 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</si>
  <si>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</si>
  <si>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</si>
  <si>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</si>
  <si>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</si>
  <si>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</si>
  <si>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</si>
  <si>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PLB ENGINEERING BERHAD (For BMSB purposes only - Not for public release)</t>
  </si>
  <si>
    <t>Cash flow on acquisition of subsidiary company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</si>
  <si>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</si>
  <si>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</si>
  <si>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</si>
  <si>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</si>
  <si>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</si>
  <si>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</si>
  <si>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</si>
  <si>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</si>
  <si>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</si>
  <si>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</si>
  <si>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</si>
  <si>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</si>
  <si>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</si>
  <si>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</si>
  <si>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</si>
  <si>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</si>
  <si>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</si>
  <si>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</si>
  <si>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</si>
  <si>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Balance as at 1 September 2006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</si>
  <si>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</si>
  <si>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</si>
  <si>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</si>
  <si>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</si>
  <si>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</si>
  <si>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</si>
  <si>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Effect of FRS 3</t>
  </si>
  <si>
    <t>Investment in a jointly controlled entity</t>
  </si>
  <si>
    <t>Share of results of an associated company</t>
  </si>
  <si>
    <t>Non-cash items - operating</t>
  </si>
  <si>
    <t>Cash Flows From Financing Activities</t>
  </si>
  <si>
    <t>Effect of acquisition on MI</t>
  </si>
  <si>
    <t>Payment of Dividends</t>
  </si>
  <si>
    <t>31-08-07</t>
  </si>
  <si>
    <t>Amount due from associated company</t>
  </si>
  <si>
    <t>Amount due to Maintenance A/c</t>
  </si>
  <si>
    <t>Amount due to shareholder</t>
  </si>
  <si>
    <t>Impairment  Loss</t>
  </si>
  <si>
    <t>Issue of share capital</t>
  </si>
  <si>
    <t>ASSETS</t>
  </si>
  <si>
    <t>TOTAL ASSETS</t>
  </si>
  <si>
    <t>EQUITY AND LIABILITIES</t>
  </si>
  <si>
    <t>TOTAL EQUITY AND LIABILITIES</t>
  </si>
  <si>
    <t>Land held for sale</t>
  </si>
  <si>
    <t>Trade receivables</t>
  </si>
  <si>
    <t>Other receivables, deposits and prepayments</t>
  </si>
  <si>
    <t>Trade payables</t>
  </si>
  <si>
    <t xml:space="preserve">Other payables and accruals </t>
  </si>
  <si>
    <t xml:space="preserve"> ended 31 August 2007 and the accompanying explanatory notes attached.)</t>
  </si>
  <si>
    <t>Balance as at 1 September 2007</t>
  </si>
  <si>
    <t xml:space="preserve"> Statement for the year ended 31 August 2007 and the accompanying explanatory notes attached.)</t>
  </si>
  <si>
    <t>Shareholders' fund</t>
  </si>
  <si>
    <t>Proceeds from disposal of land</t>
  </si>
  <si>
    <t>Net increase/(decrease) in Cash And Cash Equivalents</t>
  </si>
  <si>
    <t>Net cash provided by/(used in) operating activities</t>
  </si>
  <si>
    <t>Cash provided by/(used in) operations</t>
  </si>
  <si>
    <t>Net cash used in investing activities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</si>
  <si>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</si>
  <si>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</si>
  <si>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</si>
  <si>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</si>
  <si>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</si>
  <si>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</si>
  <si>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</si>
  <si>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</si>
  <si>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</si>
  <si>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</si>
  <si>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(Loss)/Profit after finance cost</t>
  </si>
  <si>
    <t>(Loss)/profit after finance cost</t>
  </si>
  <si>
    <t>CONDENSED CONSOLIDATED INCOME STATEMENT FOR THE YEAR ENDED 29 FEBRUARY 2008</t>
  </si>
  <si>
    <t>(29-02-08)</t>
  </si>
  <si>
    <t>(28-02-07)</t>
  </si>
  <si>
    <t>CONDENSED CONSOLIDATED BALANCE SHEET AS AT 29 FEBRUARY 2008</t>
  </si>
  <si>
    <t>29-02-08</t>
  </si>
  <si>
    <t>Treasury shares</t>
  </si>
  <si>
    <t>CONDENSED CONSOLIDATED CASH FLOW STATEMENT FOR THE YEAR ENDED 29 FEBRUARY 2008</t>
  </si>
  <si>
    <t>6 months</t>
  </si>
  <si>
    <t>29-02-2008</t>
  </si>
  <si>
    <t>28-02-2007</t>
  </si>
  <si>
    <t>Proceed From Issue of Share Capital (ESOS)</t>
  </si>
  <si>
    <t>6 months period ended 29 February 2008</t>
  </si>
  <si>
    <t>6 months period ended 28 February 2007</t>
  </si>
  <si>
    <t>Balance as at 29 February 2008</t>
  </si>
  <si>
    <t>Balance as at 28 February 2007</t>
  </si>
  <si>
    <t>- Employee Share Option Scheme (ESOS)</t>
  </si>
  <si>
    <t xml:space="preserve">         Distributable         </t>
  </si>
  <si>
    <t>Treasury</t>
  </si>
  <si>
    <t>Shares</t>
  </si>
  <si>
    <t>Treasury Shares</t>
  </si>
  <si>
    <t>Net cash (used in)/from financing activities</t>
  </si>
  <si>
    <t>CONDENSED CONSOLIDATED STATEMENT OF CHANGES IN EQUITY FOR THE YEAR ENDED 29 FEBRUARY 2008</t>
  </si>
  <si>
    <t>Shares Buyback</t>
  </si>
  <si>
    <t>Operating profit before working capital changes</t>
  </si>
  <si>
    <t>(Loss)/Profit from operations</t>
  </si>
  <si>
    <t>(Loss)/Profit before taxation</t>
  </si>
  <si>
    <t>Net (Loss)/Profit for the period</t>
  </si>
  <si>
    <t>(Repayment of)/Proceed From Bank Borrowings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</si>
</sst>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Alignment="1">
      <alignment horizontal="center"/>
    </xf>
    <xf numFmtId="180" fontId="0" fillId="0" borderId="5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5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7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20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180" fontId="15" fillId="0" borderId="0" xfId="15" applyNumberFormat="1" applyFont="1" applyFill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19" fillId="0" borderId="0" xfId="17" applyNumberFormat="1" applyFont="1" applyFill="1" applyBorder="1" applyAlignment="1">
      <alignment horizontal="center"/>
    </xf>
    <xf numFmtId="180" fontId="19" fillId="0" borderId="0" xfId="17" applyNumberFormat="1" applyFont="1" applyFill="1" applyBorder="1" applyAlignment="1">
      <alignment/>
    </xf>
    <xf numFmtId="180" fontId="19" fillId="0" borderId="0" xfId="17" applyNumberFormat="1" applyFont="1" applyFill="1" applyBorder="1" applyAlignment="1" quotePrefix="1">
      <alignment horizontal="center"/>
    </xf>
    <xf numFmtId="180" fontId="1" fillId="0" borderId="9" xfId="17" applyNumberFormat="1" applyFont="1" applyFill="1" applyBorder="1" applyAlignment="1">
      <alignment/>
    </xf>
    <xf numFmtId="43" fontId="17" fillId="0" borderId="5" xfId="15" applyNumberFormat="1" applyFont="1" applyBorder="1" applyAlignment="1">
      <alignment/>
    </xf>
    <xf numFmtId="180" fontId="17" fillId="0" borderId="0" xfId="17" applyNumberFormat="1" applyFont="1" applyFill="1" applyBorder="1" applyAlignment="1" quotePrefix="1">
      <alignment/>
    </xf>
    <xf numFmtId="37" fontId="15" fillId="0" borderId="7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180" fontId="17" fillId="0" borderId="9" xfId="17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1" fillId="0" borderId="2" xfId="15" applyNumberFormat="1" applyFont="1" applyFill="1" applyBorder="1" applyAlignment="1">
      <alignment/>
    </xf>
    <xf numFmtId="180" fontId="0" fillId="0" borderId="0" xfId="15" applyNumberFormat="1" applyFont="1" applyFill="1" applyAlignment="1" quotePrefix="1">
      <alignment horizontal="right"/>
    </xf>
    <xf numFmtId="180" fontId="1" fillId="0" borderId="3" xfId="15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/>
    </xf>
    <xf numFmtId="43" fontId="17" fillId="0" borderId="0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0" fillId="0" borderId="9" xfId="15" applyNumberFormat="1" applyFont="1" applyBorder="1" applyAlignment="1">
      <alignment/>
    </xf>
    <xf numFmtId="0" fontId="1" fillId="0" borderId="0" xfId="0" applyFont="1" applyFill="1" applyAlignment="1">
      <alignment/>
    </xf>
    <xf numFmtId="173" fontId="22" fillId="0" borderId="0" xfId="15" applyFont="1" applyAlignment="1">
      <alignment/>
    </xf>
    <xf numFmtId="173" fontId="15" fillId="0" borderId="6" xfId="15" applyFont="1" applyFill="1" applyBorder="1" applyAlignment="1">
      <alignment/>
    </xf>
    <xf numFmtId="173" fontId="15" fillId="0" borderId="7" xfId="15" applyFont="1" applyFill="1" applyBorder="1" applyAlignment="1">
      <alignment/>
    </xf>
    <xf numFmtId="37" fontId="17" fillId="0" borderId="7" xfId="15" applyNumberFormat="1" applyFont="1" applyBorder="1" applyAlignment="1">
      <alignment/>
    </xf>
    <xf numFmtId="180" fontId="15" fillId="0" borderId="0" xfId="17" applyNumberFormat="1" applyFont="1" applyFill="1" applyBorder="1" applyAlignment="1">
      <alignment horizontal="center"/>
    </xf>
    <xf numFmtId="180" fontId="15" fillId="0" borderId="0" xfId="17" applyNumberFormat="1" applyFont="1" applyFill="1" applyBorder="1" applyAlignment="1" quotePrefix="1">
      <alignment/>
    </xf>
    <xf numFmtId="41" fontId="15" fillId="0" borderId="8" xfId="15" applyNumberFormat="1" applyFont="1" applyFill="1" applyBorder="1" applyAlignment="1">
      <alignment/>
    </xf>
    <xf numFmtId="37" fontId="17" fillId="0" borderId="2" xfId="15" applyNumberFormat="1" applyFont="1" applyBorder="1" applyAlignment="1">
      <alignment/>
    </xf>
    <xf numFmtId="37" fontId="15" fillId="0" borderId="8" xfId="15" applyNumberFormat="1" applyFont="1" applyFill="1" applyBorder="1" applyAlignment="1">
      <alignment/>
    </xf>
    <xf numFmtId="37" fontId="17" fillId="0" borderId="0" xfId="15" applyNumberFormat="1" applyFont="1" applyAlignment="1">
      <alignment/>
    </xf>
    <xf numFmtId="185" fontId="17" fillId="0" borderId="7" xfId="15" applyNumberFormat="1" applyFont="1" applyBorder="1" applyAlignment="1">
      <alignment/>
    </xf>
    <xf numFmtId="185" fontId="17" fillId="0" borderId="6" xfId="15" applyNumberFormat="1" applyFont="1" applyBorder="1" applyAlignment="1">
      <alignment/>
    </xf>
    <xf numFmtId="37" fontId="15" fillId="0" borderId="7" xfId="15" applyNumberFormat="1" applyFont="1" applyFill="1" applyBorder="1" applyAlignment="1">
      <alignment/>
    </xf>
    <xf numFmtId="173" fontId="15" fillId="0" borderId="6" xfId="15" applyFont="1" applyFill="1" applyBorder="1" applyAlignment="1">
      <alignment/>
    </xf>
    <xf numFmtId="173" fontId="15" fillId="0" borderId="8" xfId="15" applyFont="1" applyFill="1" applyBorder="1" applyAlignment="1">
      <alignment/>
    </xf>
    <xf numFmtId="180" fontId="1" fillId="0" borderId="0" xfId="17" applyNumberFormat="1" applyFont="1" applyFill="1" applyBorder="1" applyAlignment="1" quotePrefix="1">
      <alignment/>
    </xf>
    <xf numFmtId="180" fontId="1" fillId="0" borderId="0" xfId="17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6010275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1"/>
  <sheetViews>
    <sheetView showGridLines="0" tabSelected="1" workbookViewId="0" topLeftCell="A1">
      <selection activeCell="C10" sqref="C10"/>
    </sheetView>
  </sheetViews>
  <sheetFormatPr defaultColWidth="9.33203125" defaultRowHeight="12.75"/>
  <cols>
    <col min="1" max="1" width="38.83203125" style="11" customWidth="1"/>
    <col min="2" max="2" width="1.171875" style="11" customWidth="1"/>
    <col min="3" max="3" width="16" style="11" customWidth="1"/>
    <col min="4" max="4" width="17.66015625" style="11" customWidth="1"/>
    <col min="5" max="5" width="1.66796875" style="11" customWidth="1"/>
    <col min="6" max="6" width="15.8320312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44"/>
    </row>
    <row r="2" ht="12.75">
      <c r="A2" s="7" t="s">
        <v>10</v>
      </c>
    </row>
    <row r="3" ht="12.75">
      <c r="A3" s="7"/>
    </row>
    <row r="4" ht="12.75">
      <c r="A4" s="6" t="s">
        <v>138</v>
      </c>
    </row>
    <row r="5" spans="1:2" ht="12.75">
      <c r="A5" s="4" t="s">
        <v>11</v>
      </c>
      <c r="B5" s="13"/>
    </row>
    <row r="7" spans="3:10" ht="12.75">
      <c r="C7" s="14" t="s">
        <v>12</v>
      </c>
      <c r="D7" s="14"/>
      <c r="E7" s="14"/>
      <c r="F7" s="15" t="s">
        <v>13</v>
      </c>
      <c r="G7" s="15"/>
      <c r="H7" s="16"/>
      <c r="J7" s="16"/>
    </row>
    <row r="8" spans="3:10" ht="12.75">
      <c r="C8" s="14"/>
      <c r="D8" s="17" t="s">
        <v>15</v>
      </c>
      <c r="E8" s="14"/>
      <c r="F8" s="15"/>
      <c r="G8" s="18" t="s">
        <v>15</v>
      </c>
      <c r="H8" s="16"/>
      <c r="J8" s="16"/>
    </row>
    <row r="9" spans="3:7" ht="12.75">
      <c r="C9" s="67" t="s">
        <v>14</v>
      </c>
      <c r="D9" s="17" t="s">
        <v>17</v>
      </c>
      <c r="E9" s="17"/>
      <c r="F9" s="75" t="s">
        <v>14</v>
      </c>
      <c r="G9" s="18" t="s">
        <v>17</v>
      </c>
    </row>
    <row r="10" spans="3:7" ht="12.75">
      <c r="C10" s="67" t="s">
        <v>16</v>
      </c>
      <c r="D10" s="17" t="s">
        <v>16</v>
      </c>
      <c r="E10" s="17"/>
      <c r="F10" s="75" t="s">
        <v>18</v>
      </c>
      <c r="G10" s="18" t="s">
        <v>16</v>
      </c>
    </row>
    <row r="11" spans="3:7" ht="12.75">
      <c r="C11" s="68" t="s">
        <v>139</v>
      </c>
      <c r="D11" s="57" t="s">
        <v>140</v>
      </c>
      <c r="E11" s="57"/>
      <c r="F11" s="76" t="str">
        <f>C11</f>
        <v>(29-02-08)</v>
      </c>
      <c r="G11" s="58" t="str">
        <f>D11</f>
        <v>(28-02-07)</v>
      </c>
    </row>
    <row r="12" spans="3:7" ht="12.75">
      <c r="C12" s="67" t="s">
        <v>0</v>
      </c>
      <c r="D12" s="17" t="s">
        <v>0</v>
      </c>
      <c r="E12" s="17"/>
      <c r="F12" s="67" t="s">
        <v>0</v>
      </c>
      <c r="G12" s="17" t="s">
        <v>0</v>
      </c>
    </row>
    <row r="13" spans="3:7" ht="12.75">
      <c r="C13" s="67"/>
      <c r="D13" s="126"/>
      <c r="E13" s="126"/>
      <c r="F13" s="127"/>
      <c r="G13" s="128"/>
    </row>
    <row r="14" spans="3:7" ht="12.75">
      <c r="C14" s="21"/>
      <c r="D14" s="129"/>
      <c r="E14" s="129"/>
      <c r="F14" s="130"/>
      <c r="G14" s="129"/>
    </row>
    <row r="15" spans="1:7" ht="12.75">
      <c r="A15" s="11" t="s">
        <v>5</v>
      </c>
      <c r="C15" s="69">
        <v>54822</v>
      </c>
      <c r="D15" s="129">
        <v>43109</v>
      </c>
      <c r="E15" s="129"/>
      <c r="F15" s="130">
        <v>82457</v>
      </c>
      <c r="G15" s="129">
        <v>72693</v>
      </c>
    </row>
    <row r="16" spans="3:7" ht="12.75">
      <c r="C16" s="70"/>
      <c r="D16" s="129"/>
      <c r="E16" s="129"/>
      <c r="F16" s="130"/>
      <c r="G16" s="129"/>
    </row>
    <row r="17" spans="1:7" ht="12.75">
      <c r="A17" s="11" t="s">
        <v>19</v>
      </c>
      <c r="C17" s="71">
        <v>-55428</v>
      </c>
      <c r="D17" s="129">
        <v>-42818</v>
      </c>
      <c r="E17" s="129"/>
      <c r="F17" s="130">
        <v>-82858</v>
      </c>
      <c r="G17" s="129">
        <v>-70969</v>
      </c>
    </row>
    <row r="18" spans="3:7" ht="12.75">
      <c r="C18" s="69"/>
      <c r="D18" s="129"/>
      <c r="E18" s="129"/>
      <c r="F18" s="130"/>
      <c r="G18" s="129"/>
    </row>
    <row r="19" spans="1:7" ht="12.75">
      <c r="A19" s="11" t="s">
        <v>20</v>
      </c>
      <c r="C19" s="69">
        <v>88</v>
      </c>
      <c r="D19" s="129">
        <v>68</v>
      </c>
      <c r="E19" s="10"/>
      <c r="F19" s="130">
        <v>135</v>
      </c>
      <c r="G19" s="129">
        <v>116</v>
      </c>
    </row>
    <row r="20" spans="3:7" ht="12.75">
      <c r="C20" s="72"/>
      <c r="D20" s="131"/>
      <c r="E20" s="10"/>
      <c r="F20" s="132"/>
      <c r="G20" s="131"/>
    </row>
    <row r="21" spans="1:7" ht="12.75">
      <c r="A21" s="11" t="s">
        <v>162</v>
      </c>
      <c r="C21" s="69">
        <f>SUM(C15:C20)</f>
        <v>-518</v>
      </c>
      <c r="D21" s="129">
        <f>SUM(D15:D20)</f>
        <v>359</v>
      </c>
      <c r="E21" s="10"/>
      <c r="F21" s="130">
        <f>SUM(F15:F20)</f>
        <v>-266</v>
      </c>
      <c r="G21" s="129">
        <f>SUM(G15:G19)</f>
        <v>1840</v>
      </c>
    </row>
    <row r="22" spans="3:7" ht="12.75">
      <c r="C22" s="69"/>
      <c r="D22" s="129"/>
      <c r="E22" s="10"/>
      <c r="F22" s="130"/>
      <c r="G22" s="129"/>
    </row>
    <row r="23" spans="1:7" ht="12.75" hidden="1">
      <c r="A23" s="11" t="s">
        <v>106</v>
      </c>
      <c r="C23" s="69">
        <v>0</v>
      </c>
      <c r="D23" s="129">
        <v>0</v>
      </c>
      <c r="E23" s="10"/>
      <c r="F23" s="130">
        <v>0</v>
      </c>
      <c r="G23" s="129">
        <v>0</v>
      </c>
    </row>
    <row r="24" spans="3:7" ht="12.75" hidden="1">
      <c r="C24" s="69"/>
      <c r="D24" s="129"/>
      <c r="E24" s="10"/>
      <c r="F24" s="130"/>
      <c r="G24" s="129"/>
    </row>
    <row r="25" spans="1:7" ht="12.75">
      <c r="A25" s="11" t="s">
        <v>21</v>
      </c>
      <c r="C25" s="69">
        <v>-341</v>
      </c>
      <c r="D25" s="129">
        <v>-353</v>
      </c>
      <c r="E25" s="10"/>
      <c r="F25" s="130">
        <v>-754</v>
      </c>
      <c r="G25" s="129">
        <v>-624</v>
      </c>
    </row>
    <row r="26" spans="3:7" ht="12.75">
      <c r="C26" s="72"/>
      <c r="D26" s="131"/>
      <c r="E26" s="10"/>
      <c r="F26" s="132"/>
      <c r="G26" s="131"/>
    </row>
    <row r="27" spans="1:7" ht="12.75">
      <c r="A27" s="11" t="s">
        <v>136</v>
      </c>
      <c r="C27" s="69">
        <f>SUM(C21:C26)-1</f>
        <v>-860</v>
      </c>
      <c r="D27" s="129">
        <f>SUM(D21:D25)</f>
        <v>6</v>
      </c>
      <c r="E27" s="10"/>
      <c r="F27" s="130">
        <f>SUM(F21:F26)</f>
        <v>-1020</v>
      </c>
      <c r="G27" s="129">
        <f>SUM(G21:G25)</f>
        <v>1216</v>
      </c>
    </row>
    <row r="28" spans="3:7" ht="12.75">
      <c r="C28" s="69"/>
      <c r="D28" s="129"/>
      <c r="E28" s="10"/>
      <c r="F28" s="130"/>
      <c r="G28" s="129"/>
    </row>
    <row r="29" spans="1:7" ht="12.75">
      <c r="A29" s="11" t="s">
        <v>94</v>
      </c>
      <c r="C29" s="69">
        <v>785</v>
      </c>
      <c r="D29" s="133">
        <v>712</v>
      </c>
      <c r="E29" s="10"/>
      <c r="F29" s="145">
        <v>1991</v>
      </c>
      <c r="G29" s="129">
        <v>464</v>
      </c>
    </row>
    <row r="30" spans="3:7" ht="12.75">
      <c r="C30" s="69"/>
      <c r="D30" s="129"/>
      <c r="E30" s="10"/>
      <c r="F30" s="145"/>
      <c r="G30" s="129"/>
    </row>
    <row r="31" spans="1:7" ht="12.75">
      <c r="A31" s="11" t="s">
        <v>97</v>
      </c>
      <c r="C31" s="69">
        <v>-8</v>
      </c>
      <c r="D31" s="129">
        <v>-18</v>
      </c>
      <c r="E31" s="10"/>
      <c r="F31" s="145">
        <v>-21</v>
      </c>
      <c r="G31" s="129">
        <v>17</v>
      </c>
    </row>
    <row r="32" spans="3:7" ht="12.75">
      <c r="C32" s="72"/>
      <c r="D32" s="131"/>
      <c r="E32" s="10"/>
      <c r="F32" s="132"/>
      <c r="G32" s="131"/>
    </row>
    <row r="33" spans="1:7" ht="12.75">
      <c r="A33" s="11" t="s">
        <v>163</v>
      </c>
      <c r="C33" s="69">
        <f>SUM(C27:C32)</f>
        <v>-83</v>
      </c>
      <c r="D33" s="129">
        <f>SUM(D27:D31)</f>
        <v>700</v>
      </c>
      <c r="E33" s="10"/>
      <c r="F33" s="69">
        <f>SUM(F27:F31)</f>
        <v>950</v>
      </c>
      <c r="G33" s="129">
        <f>SUM(G27:G31)</f>
        <v>1697</v>
      </c>
    </row>
    <row r="34" spans="3:7" ht="12.75">
      <c r="C34" s="69"/>
      <c r="D34" s="129"/>
      <c r="E34" s="10"/>
      <c r="F34" s="130"/>
      <c r="G34" s="129"/>
    </row>
    <row r="35" spans="1:7" ht="12.75">
      <c r="A35" s="11" t="s">
        <v>22</v>
      </c>
      <c r="C35" s="71">
        <v>-147</v>
      </c>
      <c r="D35" s="129">
        <v>-114</v>
      </c>
      <c r="E35" s="10"/>
      <c r="F35" s="130">
        <v>-207</v>
      </c>
      <c r="G35" s="2">
        <v>-197</v>
      </c>
    </row>
    <row r="36" spans="3:7" ht="12.75">
      <c r="C36" s="72"/>
      <c r="D36" s="131"/>
      <c r="E36" s="10"/>
      <c r="F36" s="132"/>
      <c r="G36" s="131"/>
    </row>
    <row r="37" spans="1:7" ht="13.5" thickBot="1">
      <c r="A37" s="11" t="s">
        <v>164</v>
      </c>
      <c r="C37" s="134">
        <f>SUM(C33:C35)</f>
        <v>-230</v>
      </c>
      <c r="D37" s="56">
        <f>SUM(D33:D35)</f>
        <v>586</v>
      </c>
      <c r="E37" s="10"/>
      <c r="F37" s="134">
        <f>SUM(F33:F35)</f>
        <v>743</v>
      </c>
      <c r="G37" s="56">
        <f>SUM(G33:G35)</f>
        <v>1500</v>
      </c>
    </row>
    <row r="38" spans="3:7" ht="13.5" thickTop="1">
      <c r="C38" s="69"/>
      <c r="D38" s="129"/>
      <c r="E38" s="10"/>
      <c r="F38" s="130"/>
      <c r="G38" s="129"/>
    </row>
    <row r="39" spans="1:7" ht="12.75">
      <c r="A39" s="11" t="s">
        <v>71</v>
      </c>
      <c r="C39" s="69"/>
      <c r="D39" s="129"/>
      <c r="E39" s="10"/>
      <c r="F39" s="130"/>
      <c r="G39" s="129"/>
    </row>
    <row r="40" spans="1:7" ht="12.75">
      <c r="A40" s="11" t="s">
        <v>72</v>
      </c>
      <c r="C40" s="69">
        <v>-160</v>
      </c>
      <c r="D40" s="129">
        <v>602</v>
      </c>
      <c r="E40" s="10">
        <v>1468.636649999997</v>
      </c>
      <c r="F40" s="148">
        <v>654</v>
      </c>
      <c r="G40" s="129">
        <v>1490</v>
      </c>
    </row>
    <row r="41" spans="3:7" ht="12.75">
      <c r="C41" s="69"/>
      <c r="D41" s="129"/>
      <c r="E41" s="10"/>
      <c r="F41" s="148"/>
      <c r="G41" s="129"/>
    </row>
    <row r="42" spans="1:7" ht="12.75">
      <c r="A42" s="11" t="s">
        <v>23</v>
      </c>
      <c r="C42" s="73">
        <v>-70</v>
      </c>
      <c r="D42" s="129">
        <v>-16</v>
      </c>
      <c r="E42" s="10">
        <v>124.64268999999999</v>
      </c>
      <c r="F42" s="145">
        <v>89</v>
      </c>
      <c r="G42" s="129">
        <v>10</v>
      </c>
    </row>
    <row r="43" spans="3:7" ht="14.25" customHeight="1" thickBot="1">
      <c r="C43" s="134">
        <f>SUM(C40:C42)</f>
        <v>-230</v>
      </c>
      <c r="D43" s="56">
        <f>SUM(D40:D42)</f>
        <v>586</v>
      </c>
      <c r="E43" s="10"/>
      <c r="F43" s="134">
        <f>SUM(F40:F42)</f>
        <v>743</v>
      </c>
      <c r="G43" s="56">
        <f>SUM(G40:G42)</f>
        <v>1500</v>
      </c>
    </row>
    <row r="44" spans="3:7" ht="13.5" thickTop="1">
      <c r="C44" s="70"/>
      <c r="D44" s="129"/>
      <c r="E44" s="10"/>
      <c r="F44" s="129"/>
      <c r="G44" s="129"/>
    </row>
    <row r="45" spans="3:7" ht="12.75" customHeight="1">
      <c r="C45" s="70"/>
      <c r="D45" s="129"/>
      <c r="E45" s="10"/>
      <c r="F45" s="130"/>
      <c r="G45" s="129"/>
    </row>
    <row r="46" spans="3:7" ht="12.75" customHeight="1">
      <c r="C46" s="70"/>
      <c r="D46" s="129"/>
      <c r="E46" s="10"/>
      <c r="F46" s="130"/>
      <c r="G46" s="129"/>
    </row>
    <row r="47" spans="1:7" ht="12.75" customHeight="1">
      <c r="A47" s="11" t="s">
        <v>92</v>
      </c>
      <c r="C47" s="70"/>
      <c r="D47" s="129"/>
      <c r="E47" s="10"/>
      <c r="F47" s="130"/>
      <c r="G47" s="129"/>
    </row>
    <row r="48" spans="1:7" ht="12.75" customHeight="1">
      <c r="A48" s="11" t="s">
        <v>93</v>
      </c>
      <c r="D48" s="129"/>
      <c r="E48" s="129"/>
      <c r="F48" s="129"/>
      <c r="G48" s="129"/>
    </row>
    <row r="49" spans="1:7" ht="12.75" customHeight="1" thickBot="1">
      <c r="A49" s="11" t="s">
        <v>91</v>
      </c>
      <c r="C49" s="120">
        <v>-0.18</v>
      </c>
      <c r="D49" s="135">
        <v>0.66</v>
      </c>
      <c r="E49" s="136"/>
      <c r="F49" s="125">
        <v>0.72</v>
      </c>
      <c r="G49" s="135">
        <v>1.63</v>
      </c>
    </row>
    <row r="50" spans="3:7" ht="12.75" customHeight="1" thickTop="1">
      <c r="C50" s="143"/>
      <c r="D50" s="136"/>
      <c r="E50" s="136"/>
      <c r="F50" s="144"/>
      <c r="G50" s="136"/>
    </row>
    <row r="51" spans="3:7" ht="12.75" customHeight="1">
      <c r="C51" s="70"/>
      <c r="D51" s="129"/>
      <c r="E51" s="10"/>
      <c r="F51" s="130"/>
      <c r="G51" s="129"/>
    </row>
    <row r="52" spans="4:8" ht="12.75">
      <c r="D52" s="129"/>
      <c r="E52" s="129"/>
      <c r="F52" s="129"/>
      <c r="G52" s="129"/>
      <c r="H52" s="54"/>
    </row>
    <row r="53" spans="3:7" ht="9.75" customHeight="1">
      <c r="C53" s="74"/>
      <c r="D53" s="12"/>
      <c r="E53" s="101"/>
      <c r="F53" s="102"/>
      <c r="G53" s="12"/>
    </row>
    <row r="54" spans="1:9" ht="12.75">
      <c r="A54" s="13" t="s">
        <v>76</v>
      </c>
      <c r="C54" s="13"/>
      <c r="D54" s="13"/>
      <c r="E54" s="13"/>
      <c r="F54" s="13"/>
      <c r="G54" s="13"/>
      <c r="H54" s="13"/>
      <c r="I54" s="13"/>
    </row>
    <row r="55" spans="1:5" ht="12.75">
      <c r="A55" s="13" t="s">
        <v>117</v>
      </c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</sheetData>
  <sheetProtection/>
  <printOptions/>
  <pageMargins left="0.44" right="0.16" top="0.63" bottom="0.37" header="0.31" footer="0.22"/>
  <pageSetup horizontalDpi="300" verticalDpi="300" orientation="portrait" paperSize="9" scale="90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2"/>
  <sheetViews>
    <sheetView showGridLines="0" workbookViewId="0" topLeftCell="A48">
      <selection activeCell="C29" sqref="C29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16.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24</v>
      </c>
    </row>
    <row r="3" ht="12.75">
      <c r="A3" s="21"/>
    </row>
    <row r="4" ht="12.75">
      <c r="A4" s="22" t="s">
        <v>141</v>
      </c>
    </row>
    <row r="5" ht="12.75">
      <c r="A5" s="11" t="s">
        <v>11</v>
      </c>
    </row>
    <row r="7" spans="3:5" ht="12.75">
      <c r="C7" s="5" t="s">
        <v>25</v>
      </c>
      <c r="D7" s="8"/>
      <c r="E7" s="17" t="s">
        <v>26</v>
      </c>
    </row>
    <row r="8" spans="3:5" ht="12.75">
      <c r="C8" s="5" t="s">
        <v>27</v>
      </c>
      <c r="D8" s="8"/>
      <c r="E8" s="17" t="s">
        <v>28</v>
      </c>
    </row>
    <row r="9" spans="3:5" ht="12.75">
      <c r="C9" s="5" t="s">
        <v>29</v>
      </c>
      <c r="D9" s="8"/>
      <c r="E9" s="17" t="s">
        <v>30</v>
      </c>
    </row>
    <row r="10" spans="3:5" ht="12.75">
      <c r="C10" s="5" t="s">
        <v>16</v>
      </c>
      <c r="D10" s="8"/>
      <c r="E10" s="17" t="s">
        <v>31</v>
      </c>
    </row>
    <row r="11" spans="3:5" ht="12.75">
      <c r="C11" s="77" t="s">
        <v>142</v>
      </c>
      <c r="D11" s="8"/>
      <c r="E11" s="34" t="s">
        <v>102</v>
      </c>
    </row>
    <row r="12" spans="3:5" ht="12.75">
      <c r="C12" s="5" t="s">
        <v>0</v>
      </c>
      <c r="D12" s="4"/>
      <c r="E12" s="17" t="s">
        <v>0</v>
      </c>
    </row>
    <row r="13" ht="12.75">
      <c r="E13" s="126"/>
    </row>
    <row r="14" spans="1:5" ht="12.75">
      <c r="A14" s="153" t="s">
        <v>108</v>
      </c>
      <c r="E14" s="126"/>
    </row>
    <row r="15" spans="1:3" ht="12.75" customHeight="1">
      <c r="A15" s="6" t="s">
        <v>62</v>
      </c>
      <c r="C15" s="21"/>
    </row>
    <row r="16" spans="1:5" ht="12.75">
      <c r="A16" s="4" t="s">
        <v>32</v>
      </c>
      <c r="C16" s="21">
        <v>10853</v>
      </c>
      <c r="E16" s="11">
        <v>11112</v>
      </c>
    </row>
    <row r="17" spans="1:5" ht="12.75">
      <c r="A17" s="4" t="s">
        <v>54</v>
      </c>
      <c r="C17" s="21">
        <v>11203</v>
      </c>
      <c r="E17" s="11">
        <v>11299</v>
      </c>
    </row>
    <row r="18" spans="1:7" ht="12.75">
      <c r="A18" s="4" t="s">
        <v>127</v>
      </c>
      <c r="C18" s="21">
        <v>447</v>
      </c>
      <c r="E18" s="11">
        <v>468</v>
      </c>
      <c r="G18" s="39"/>
    </row>
    <row r="19" spans="1:5" ht="12.75">
      <c r="A19" s="4" t="s">
        <v>96</v>
      </c>
      <c r="C19" s="21">
        <v>4467</v>
      </c>
      <c r="E19" s="11">
        <v>2476</v>
      </c>
    </row>
    <row r="20" spans="1:7" ht="12.75">
      <c r="A20" s="4" t="s">
        <v>126</v>
      </c>
      <c r="C20" s="21">
        <v>18625</v>
      </c>
      <c r="E20" s="11">
        <v>38408</v>
      </c>
      <c r="G20" s="39"/>
    </row>
    <row r="21" spans="1:5" ht="12.75">
      <c r="A21" s="4" t="s">
        <v>52</v>
      </c>
      <c r="C21" s="21">
        <v>4262</v>
      </c>
      <c r="E21" s="11">
        <v>4262</v>
      </c>
    </row>
    <row r="22" spans="1:5" ht="12.75" hidden="1">
      <c r="A22" s="4" t="s">
        <v>38</v>
      </c>
      <c r="C22" s="21">
        <v>0</v>
      </c>
      <c r="E22" s="11">
        <v>0</v>
      </c>
    </row>
    <row r="23" spans="1:5" ht="12.75">
      <c r="A23" s="4"/>
      <c r="C23" s="78">
        <f>SUM(C16:C22)</f>
        <v>49857</v>
      </c>
      <c r="E23" s="23">
        <f>SUM(E16:E22)+1</f>
        <v>68026</v>
      </c>
    </row>
    <row r="24" ht="12" customHeight="1">
      <c r="C24" s="21"/>
    </row>
    <row r="25" spans="1:3" ht="12.75">
      <c r="A25" s="6" t="s">
        <v>33</v>
      </c>
      <c r="C25" s="21"/>
    </row>
    <row r="26" spans="1:5" ht="12.75">
      <c r="A26" s="4" t="s">
        <v>3</v>
      </c>
      <c r="C26" s="25">
        <v>785</v>
      </c>
      <c r="E26" s="24">
        <v>785</v>
      </c>
    </row>
    <row r="27" spans="1:5" ht="12.75">
      <c r="A27" s="4" t="s">
        <v>65</v>
      </c>
      <c r="C27" s="25">
        <v>40939</v>
      </c>
      <c r="E27" s="24">
        <v>21926</v>
      </c>
    </row>
    <row r="28" spans="1:5" ht="12.75">
      <c r="A28" s="4" t="s">
        <v>128</v>
      </c>
      <c r="C28" s="25">
        <v>27544</v>
      </c>
      <c r="E28" s="24">
        <v>25644</v>
      </c>
    </row>
    <row r="29" spans="1:5" ht="12.75">
      <c r="A29" s="4" t="s">
        <v>113</v>
      </c>
      <c r="C29" s="25">
        <v>24900</v>
      </c>
      <c r="E29" s="24">
        <v>39775</v>
      </c>
    </row>
    <row r="30" spans="1:5" ht="12.75">
      <c r="A30" s="4" t="s">
        <v>114</v>
      </c>
      <c r="C30" s="25">
        <v>26093</v>
      </c>
      <c r="E30" s="24">
        <v>26599</v>
      </c>
    </row>
    <row r="31" spans="1:5" ht="12.75">
      <c r="A31" s="4" t="s">
        <v>40</v>
      </c>
      <c r="C31" s="25">
        <v>221</v>
      </c>
      <c r="E31" s="24">
        <v>115</v>
      </c>
    </row>
    <row r="32" spans="1:5" ht="12.75" hidden="1">
      <c r="A32" s="4" t="s">
        <v>103</v>
      </c>
      <c r="C32" s="25">
        <v>0</v>
      </c>
      <c r="E32" s="24"/>
    </row>
    <row r="33" spans="1:6" ht="12.75">
      <c r="A33" s="4" t="s">
        <v>70</v>
      </c>
      <c r="C33" s="93">
        <v>349</v>
      </c>
      <c r="E33" s="24">
        <v>352</v>
      </c>
      <c r="F33" s="37"/>
    </row>
    <row r="34" spans="1:6" ht="12.75">
      <c r="A34" s="4" t="s">
        <v>39</v>
      </c>
      <c r="C34" s="72">
        <v>3911</v>
      </c>
      <c r="E34" s="19">
        <v>2886</v>
      </c>
      <c r="F34" s="37"/>
    </row>
    <row r="35" spans="1:7" ht="12.75">
      <c r="A35" s="4"/>
      <c r="C35" s="151">
        <f>SUM(C26:C34)</f>
        <v>124742</v>
      </c>
      <c r="E35" s="152">
        <f>SUM(E26:E34)</f>
        <v>118082</v>
      </c>
      <c r="F35" s="37"/>
      <c r="G35" s="39"/>
    </row>
    <row r="36" spans="1:7" ht="12.75">
      <c r="A36" s="4" t="s">
        <v>112</v>
      </c>
      <c r="C36" s="21">
        <v>21358</v>
      </c>
      <c r="E36" s="24">
        <v>19616</v>
      </c>
      <c r="F36" s="37"/>
      <c r="G36" s="39"/>
    </row>
    <row r="37" spans="1:7" ht="12.75">
      <c r="A37" s="4"/>
      <c r="C37" s="78">
        <f>C35+C36</f>
        <v>146100</v>
      </c>
      <c r="E37" s="23">
        <f>E35+E36</f>
        <v>137698</v>
      </c>
      <c r="F37" s="37"/>
      <c r="G37" s="39"/>
    </row>
    <row r="38" spans="1:7" ht="17.25" customHeight="1" thickBot="1">
      <c r="A38" s="153" t="s">
        <v>109</v>
      </c>
      <c r="C38" s="79">
        <f>C23+C37</f>
        <v>195957</v>
      </c>
      <c r="E38" s="20">
        <f>E23+E37</f>
        <v>205724</v>
      </c>
      <c r="F38" s="37"/>
      <c r="G38" s="39"/>
    </row>
    <row r="39" spans="3:7" ht="12" customHeight="1" thickTop="1">
      <c r="C39" s="21"/>
      <c r="G39" s="24"/>
    </row>
    <row r="40" spans="1:7" ht="12" customHeight="1">
      <c r="A40" s="153" t="s">
        <v>110</v>
      </c>
      <c r="C40" s="21"/>
      <c r="G40" s="24"/>
    </row>
    <row r="41" spans="1:7" ht="12" customHeight="1">
      <c r="A41" s="7" t="s">
        <v>129</v>
      </c>
      <c r="C41" s="21"/>
      <c r="G41" s="24"/>
    </row>
    <row r="42" spans="1:5" ht="12.75">
      <c r="A42" s="4" t="s">
        <v>4</v>
      </c>
      <c r="C42" s="21">
        <v>91282</v>
      </c>
      <c r="E42" s="11">
        <v>91280</v>
      </c>
    </row>
    <row r="43" spans="1:5" ht="12.75">
      <c r="A43" s="4" t="s">
        <v>1</v>
      </c>
      <c r="C43" s="25">
        <v>19636</v>
      </c>
      <c r="E43" s="10">
        <v>18981</v>
      </c>
    </row>
    <row r="44" spans="1:5" ht="12.75">
      <c r="A44" s="4" t="s">
        <v>143</v>
      </c>
      <c r="C44" s="80">
        <v>-2013</v>
      </c>
      <c r="E44" s="19">
        <v>0</v>
      </c>
    </row>
    <row r="45" spans="1:3" ht="2.25" customHeight="1">
      <c r="A45" s="4"/>
      <c r="C45" s="21"/>
    </row>
    <row r="46" spans="1:5" ht="11.25" customHeight="1">
      <c r="A46" s="4" t="s">
        <v>120</v>
      </c>
      <c r="C46" s="21">
        <f>SUM(C42:C45)</f>
        <v>108905</v>
      </c>
      <c r="E46" s="11">
        <f>SUM(E42:E45)</f>
        <v>110261</v>
      </c>
    </row>
    <row r="47" spans="1:5" ht="12.75">
      <c r="A47" s="4" t="s">
        <v>130</v>
      </c>
      <c r="C47" s="80">
        <v>1177</v>
      </c>
      <c r="E47" s="19">
        <v>1088</v>
      </c>
    </row>
    <row r="48" spans="1:5" ht="12.75">
      <c r="A48" s="7" t="s">
        <v>131</v>
      </c>
      <c r="C48" s="78">
        <f>C46+C47</f>
        <v>110082</v>
      </c>
      <c r="E48" s="19">
        <f>E46+E47</f>
        <v>111349</v>
      </c>
    </row>
    <row r="49" spans="1:3" ht="6.75" customHeight="1">
      <c r="A49" s="4"/>
      <c r="C49" s="21"/>
    </row>
    <row r="50" spans="1:3" ht="12.75">
      <c r="A50" s="6" t="s">
        <v>63</v>
      </c>
      <c r="C50" s="21"/>
    </row>
    <row r="51" spans="1:5" ht="12.75">
      <c r="A51" s="4" t="s">
        <v>132</v>
      </c>
      <c r="C51" s="69">
        <v>13666</v>
      </c>
      <c r="E51" s="11">
        <v>18030</v>
      </c>
    </row>
    <row r="52" spans="1:5" ht="12.75">
      <c r="A52" s="4" t="s">
        <v>133</v>
      </c>
      <c r="C52" s="69">
        <v>1752</v>
      </c>
      <c r="E52" s="11">
        <v>1880</v>
      </c>
    </row>
    <row r="53" spans="1:5" ht="12.75">
      <c r="A53" s="4"/>
      <c r="C53" s="78">
        <f>SUM(C51:C52)</f>
        <v>15418</v>
      </c>
      <c r="E53" s="23">
        <f>SUM(E51:E52)</f>
        <v>19910</v>
      </c>
    </row>
    <row r="54" spans="1:3" ht="12.75">
      <c r="A54" s="6" t="s">
        <v>34</v>
      </c>
      <c r="C54" s="21"/>
    </row>
    <row r="55" spans="1:5" ht="12.75">
      <c r="A55" s="4" t="s">
        <v>135</v>
      </c>
      <c r="C55" s="92">
        <v>6050</v>
      </c>
      <c r="E55" s="3">
        <v>3353</v>
      </c>
    </row>
    <row r="56" spans="1:5" ht="12.75">
      <c r="A56" s="4" t="s">
        <v>115</v>
      </c>
      <c r="C56" s="92">
        <v>33960</v>
      </c>
      <c r="E56" s="3">
        <v>19707</v>
      </c>
    </row>
    <row r="57" spans="1:5" ht="12.75">
      <c r="A57" s="4" t="s">
        <v>116</v>
      </c>
      <c r="C57" s="92">
        <v>3696</v>
      </c>
      <c r="E57" s="3">
        <v>3996</v>
      </c>
    </row>
    <row r="58" spans="1:5" ht="12.75" hidden="1">
      <c r="A58" s="4" t="s">
        <v>105</v>
      </c>
      <c r="C58" s="92">
        <v>0</v>
      </c>
      <c r="E58" s="3"/>
    </row>
    <row r="59" spans="1:5" ht="12.75" hidden="1">
      <c r="A59" s="4" t="s">
        <v>41</v>
      </c>
      <c r="C59" s="92">
        <v>0</v>
      </c>
      <c r="E59" s="3"/>
    </row>
    <row r="60" spans="1:5" ht="12.75" hidden="1">
      <c r="A60" s="4" t="s">
        <v>104</v>
      </c>
      <c r="C60" s="92">
        <v>0</v>
      </c>
      <c r="E60" s="3"/>
    </row>
    <row r="61" spans="1:9" ht="12.75" hidden="1">
      <c r="A61" s="4" t="s">
        <v>59</v>
      </c>
      <c r="C61" s="92">
        <v>0</v>
      </c>
      <c r="E61" s="3">
        <v>0</v>
      </c>
      <c r="H61" s="3"/>
      <c r="I61" s="3"/>
    </row>
    <row r="62" spans="1:9" ht="12.75">
      <c r="A62" s="4" t="s">
        <v>132</v>
      </c>
      <c r="C62" s="93">
        <v>25845</v>
      </c>
      <c r="E62" s="24">
        <v>46698</v>
      </c>
      <c r="H62" s="2"/>
      <c r="I62" s="2"/>
    </row>
    <row r="63" spans="1:9" ht="12.75">
      <c r="A63" s="4" t="s">
        <v>35</v>
      </c>
      <c r="C63" s="93">
        <v>906</v>
      </c>
      <c r="E63" s="24">
        <v>711</v>
      </c>
      <c r="I63" s="2"/>
    </row>
    <row r="64" spans="1:5" ht="12.75">
      <c r="A64" s="4"/>
      <c r="C64" s="78">
        <f>SUM(C55:C63)</f>
        <v>70457</v>
      </c>
      <c r="E64" s="23">
        <f>SUM(E55:E63)</f>
        <v>74465</v>
      </c>
    </row>
    <row r="65" spans="1:5" ht="12" customHeight="1">
      <c r="A65" s="7" t="s">
        <v>134</v>
      </c>
      <c r="C65" s="78">
        <f>C53+C64</f>
        <v>85875</v>
      </c>
      <c r="E65" s="23">
        <f>E53+E64</f>
        <v>94375</v>
      </c>
    </row>
    <row r="66" spans="1:5" ht="17.25" customHeight="1" thickBot="1">
      <c r="A66" s="7" t="s">
        <v>111</v>
      </c>
      <c r="C66" s="79">
        <f>C48+C65</f>
        <v>195957</v>
      </c>
      <c r="E66" s="20">
        <f>E48+E65</f>
        <v>205724</v>
      </c>
    </row>
    <row r="67" spans="1:5" ht="13.5" thickTop="1">
      <c r="A67" s="4"/>
      <c r="C67" s="25"/>
      <c r="E67" s="24"/>
    </row>
    <row r="68" spans="1:5" ht="12.75">
      <c r="A68" s="52" t="s">
        <v>53</v>
      </c>
      <c r="B68" s="52"/>
      <c r="C68" s="154">
        <v>1.21</v>
      </c>
      <c r="E68" s="53">
        <f>+(E46-E22)/E42</f>
        <v>1.2079425942156004</v>
      </c>
    </row>
    <row r="69" spans="1:5" ht="12.75">
      <c r="A69" s="4"/>
      <c r="C69" s="24"/>
      <c r="E69" s="24"/>
    </row>
    <row r="70" spans="1:5" ht="6" customHeight="1">
      <c r="A70" s="4"/>
      <c r="C70" s="24"/>
      <c r="E70" s="24"/>
    </row>
    <row r="71" spans="1:8" ht="12.75">
      <c r="A71" s="13" t="s">
        <v>77</v>
      </c>
      <c r="B71" s="13"/>
      <c r="C71" s="13"/>
      <c r="D71" s="13"/>
      <c r="E71" s="13"/>
      <c r="F71" s="13"/>
      <c r="G71" s="13"/>
      <c r="H71" s="13"/>
    </row>
    <row r="72" ht="12.75">
      <c r="A72" s="13" t="s">
        <v>117</v>
      </c>
    </row>
  </sheetData>
  <sheetProtection/>
  <printOptions/>
  <pageMargins left="0.53" right="0.41" top="0.51" bottom="0.22" header="0.25" footer="0.18"/>
  <pageSetup fitToHeight="1" fitToWidth="1"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J124"/>
  <sheetViews>
    <sheetView showGridLines="0" workbookViewId="0" topLeftCell="A34">
      <selection activeCell="C48" sqref="C48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5" t="s">
        <v>6</v>
      </c>
      <c r="C1" s="7"/>
      <c r="D1" s="7"/>
      <c r="E1" s="7"/>
      <c r="H1" s="7" t="s">
        <v>9</v>
      </c>
    </row>
    <row r="2" spans="2:8" ht="12.75" customHeight="1">
      <c r="B2" s="25" t="s">
        <v>24</v>
      </c>
      <c r="G2" s="7"/>
      <c r="H2" s="40"/>
    </row>
    <row r="3" spans="2:8" ht="9" customHeight="1">
      <c r="B3" s="25"/>
      <c r="G3" s="7"/>
      <c r="H3" s="40"/>
    </row>
    <row r="4" spans="2:8" ht="12.75">
      <c r="B4" s="6" t="s">
        <v>144</v>
      </c>
      <c r="G4" s="5"/>
      <c r="H4" s="41"/>
    </row>
    <row r="5" spans="2:8" ht="12.75">
      <c r="B5" s="4" t="s">
        <v>11</v>
      </c>
      <c r="F5" s="5"/>
      <c r="G5" s="5"/>
      <c r="H5" s="41"/>
    </row>
    <row r="6" spans="6:8" ht="6.75" customHeight="1">
      <c r="F6" s="5"/>
      <c r="G6" s="5"/>
      <c r="H6" s="41"/>
    </row>
    <row r="7" spans="6:8" ht="12.75" customHeight="1">
      <c r="F7" s="107" t="s">
        <v>145</v>
      </c>
      <c r="G7" s="5"/>
      <c r="H7" s="146" t="s">
        <v>145</v>
      </c>
    </row>
    <row r="8" spans="3:8" ht="12.75" customHeight="1">
      <c r="C8" s="42"/>
      <c r="D8" s="42"/>
      <c r="E8" s="42"/>
      <c r="F8" s="5" t="s">
        <v>66</v>
      </c>
      <c r="G8" s="5"/>
      <c r="H8" s="41" t="s">
        <v>66</v>
      </c>
    </row>
    <row r="9" spans="1:8" ht="12.75" customHeight="1">
      <c r="A9" s="8"/>
      <c r="C9" s="43"/>
      <c r="D9" s="43"/>
      <c r="E9" s="43"/>
      <c r="F9" s="64" t="s">
        <v>146</v>
      </c>
      <c r="G9" s="5"/>
      <c r="H9" s="147" t="s">
        <v>147</v>
      </c>
    </row>
    <row r="10" spans="1:8" ht="12.75" customHeight="1">
      <c r="A10" s="8"/>
      <c r="E10" s="5"/>
      <c r="F10" s="41" t="s">
        <v>0</v>
      </c>
      <c r="G10" s="5"/>
      <c r="H10" s="41" t="s">
        <v>0</v>
      </c>
    </row>
    <row r="11" spans="1:8" ht="15" customHeight="1">
      <c r="A11" s="8"/>
      <c r="B11" s="7" t="s">
        <v>82</v>
      </c>
      <c r="D11" s="108"/>
      <c r="F11" s="41"/>
      <c r="G11" s="5"/>
      <c r="H11" s="61"/>
    </row>
    <row r="12" spans="1:8" ht="15" customHeight="1">
      <c r="A12" s="8"/>
      <c r="B12" s="4" t="s">
        <v>60</v>
      </c>
      <c r="F12" s="69">
        <v>950</v>
      </c>
      <c r="G12" s="36"/>
      <c r="H12" s="60">
        <v>1697</v>
      </c>
    </row>
    <row r="13" spans="1:8" ht="10.5" customHeight="1">
      <c r="A13" s="8"/>
      <c r="F13" s="91"/>
      <c r="G13" s="36"/>
      <c r="H13" s="59"/>
    </row>
    <row r="14" spans="1:8" ht="15" customHeight="1">
      <c r="A14" s="8"/>
      <c r="B14" s="1" t="s">
        <v>49</v>
      </c>
      <c r="F14" s="91"/>
      <c r="G14" s="36"/>
      <c r="H14" s="59"/>
    </row>
    <row r="15" spans="1:8" ht="15" customHeight="1">
      <c r="A15" s="8"/>
      <c r="B15" s="4" t="s">
        <v>98</v>
      </c>
      <c r="E15" s="8"/>
      <c r="F15" s="88">
        <v>487</v>
      </c>
      <c r="G15" s="36"/>
      <c r="H15" s="59">
        <v>942</v>
      </c>
    </row>
    <row r="16" spans="1:8" ht="15" customHeight="1">
      <c r="A16" s="8"/>
      <c r="B16" s="4" t="s">
        <v>47</v>
      </c>
      <c r="E16" s="8"/>
      <c r="F16" s="88">
        <v>-1887</v>
      </c>
      <c r="G16" s="36"/>
      <c r="H16" s="109">
        <v>-492</v>
      </c>
    </row>
    <row r="17" spans="1:8" ht="15" customHeight="1">
      <c r="A17" s="8"/>
      <c r="B17" s="4" t="s">
        <v>51</v>
      </c>
      <c r="E17" s="8"/>
      <c r="F17" s="90">
        <v>754</v>
      </c>
      <c r="G17" s="36"/>
      <c r="H17" s="115">
        <v>624</v>
      </c>
    </row>
    <row r="18" spans="1:9" ht="15" customHeight="1">
      <c r="A18" s="8"/>
      <c r="B18" s="4" t="s">
        <v>161</v>
      </c>
      <c r="E18" s="8"/>
      <c r="F18" s="163">
        <f>SUM(F12:F17)</f>
        <v>304</v>
      </c>
      <c r="G18" s="36"/>
      <c r="H18" s="59">
        <f>SUM(H12:H17)</f>
        <v>2771</v>
      </c>
      <c r="I18" s="42"/>
    </row>
    <row r="19" spans="1:9" ht="15" customHeight="1">
      <c r="A19" s="8"/>
      <c r="E19" s="8"/>
      <c r="F19" s="91"/>
      <c r="G19" s="36"/>
      <c r="H19" s="59"/>
      <c r="I19" s="42"/>
    </row>
    <row r="20" spans="1:8" ht="15" customHeight="1">
      <c r="A20" s="8"/>
      <c r="B20" s="4" t="s">
        <v>7</v>
      </c>
      <c r="C20" s="46"/>
      <c r="D20" s="46"/>
      <c r="E20" s="8"/>
      <c r="F20" s="92">
        <v>14706</v>
      </c>
      <c r="G20" s="36"/>
      <c r="H20" s="109">
        <v>-3609</v>
      </c>
    </row>
    <row r="21" spans="1:8" ht="15" customHeight="1">
      <c r="A21" s="8"/>
      <c r="B21" s="4" t="s">
        <v>8</v>
      </c>
      <c r="C21" s="46"/>
      <c r="D21" s="46"/>
      <c r="E21" s="8"/>
      <c r="F21" s="72">
        <v>16650</v>
      </c>
      <c r="G21" s="36"/>
      <c r="H21" s="110">
        <v>-10242</v>
      </c>
    </row>
    <row r="22" spans="1:8" ht="15" customHeight="1">
      <c r="A22" s="8"/>
      <c r="B22" s="4" t="s">
        <v>124</v>
      </c>
      <c r="C22" s="46"/>
      <c r="D22" s="46"/>
      <c r="E22" s="55"/>
      <c r="F22" s="93">
        <f>SUM(F18:F21)</f>
        <v>31660</v>
      </c>
      <c r="G22" s="36"/>
      <c r="H22" s="60">
        <f>SUM(H18:H21)</f>
        <v>-11080</v>
      </c>
    </row>
    <row r="23" spans="1:8" ht="10.5" customHeight="1">
      <c r="A23" s="8"/>
      <c r="D23" s="46"/>
      <c r="E23" s="55"/>
      <c r="F23" s="89"/>
      <c r="G23" s="36"/>
      <c r="H23" s="59"/>
    </row>
    <row r="24" spans="1:8" ht="15" customHeight="1">
      <c r="A24" s="8"/>
      <c r="B24" s="4" t="s">
        <v>48</v>
      </c>
      <c r="C24" s="46"/>
      <c r="D24" s="46"/>
      <c r="E24" s="8"/>
      <c r="F24" s="93">
        <v>-754</v>
      </c>
      <c r="G24" s="36"/>
      <c r="H24" s="111">
        <v>-624</v>
      </c>
    </row>
    <row r="25" spans="1:8" ht="15" customHeight="1">
      <c r="A25" s="8"/>
      <c r="B25" s="4" t="s">
        <v>50</v>
      </c>
      <c r="C25" s="46"/>
      <c r="D25" s="46"/>
      <c r="E25" s="8"/>
      <c r="F25" s="93">
        <v>-279</v>
      </c>
      <c r="G25" s="36"/>
      <c r="H25" s="111">
        <v>-168</v>
      </c>
    </row>
    <row r="26" spans="1:8" ht="15" customHeight="1">
      <c r="A26" s="8"/>
      <c r="B26" s="4" t="s">
        <v>55</v>
      </c>
      <c r="C26" s="46"/>
      <c r="D26" s="46"/>
      <c r="E26" s="8"/>
      <c r="F26" s="72">
        <v>32.393080000000005</v>
      </c>
      <c r="G26" s="36"/>
      <c r="H26" s="112">
        <v>0</v>
      </c>
    </row>
    <row r="27" spans="1:8" ht="15" customHeight="1">
      <c r="A27" s="8"/>
      <c r="B27" s="4" t="s">
        <v>123</v>
      </c>
      <c r="C27" s="46"/>
      <c r="D27" s="46"/>
      <c r="E27" s="55"/>
      <c r="F27" s="93">
        <f>F22+F24+F25+F26</f>
        <v>30659.39308</v>
      </c>
      <c r="G27" s="36"/>
      <c r="H27" s="60">
        <f>SUM(H22:H26)</f>
        <v>-11872</v>
      </c>
    </row>
    <row r="28" spans="1:8" ht="10.5" customHeight="1">
      <c r="A28" s="8"/>
      <c r="C28" s="46"/>
      <c r="D28" s="46"/>
      <c r="E28" s="55"/>
      <c r="F28" s="89"/>
      <c r="G28" s="36"/>
      <c r="H28" s="59"/>
    </row>
    <row r="29" spans="1:8" ht="15" customHeight="1">
      <c r="A29" s="8"/>
      <c r="B29" s="7" t="s">
        <v>83</v>
      </c>
      <c r="C29" s="46"/>
      <c r="D29" s="46"/>
      <c r="E29" s="55"/>
      <c r="F29" s="89"/>
      <c r="G29" s="36"/>
      <c r="H29" s="59"/>
    </row>
    <row r="30" spans="1:8" ht="15" customHeight="1">
      <c r="A30" s="8"/>
      <c r="B30" s="4" t="s">
        <v>52</v>
      </c>
      <c r="E30" s="8"/>
      <c r="F30" s="94">
        <v>18</v>
      </c>
      <c r="G30" s="38"/>
      <c r="H30" s="122">
        <v>65</v>
      </c>
    </row>
    <row r="31" spans="1:8" ht="15" customHeight="1">
      <c r="A31" s="8"/>
      <c r="B31" s="4" t="s">
        <v>112</v>
      </c>
      <c r="E31" s="8"/>
      <c r="F31" s="95">
        <v>-1742</v>
      </c>
      <c r="G31" s="38"/>
      <c r="H31" s="155">
        <v>0</v>
      </c>
    </row>
    <row r="32" spans="1:8" ht="15" customHeight="1">
      <c r="A32" s="8"/>
      <c r="B32" s="4" t="s">
        <v>126</v>
      </c>
      <c r="E32" s="8"/>
      <c r="F32" s="95">
        <v>-454</v>
      </c>
      <c r="G32" s="38"/>
      <c r="H32" s="66">
        <v>-1283</v>
      </c>
    </row>
    <row r="33" spans="1:8" ht="15" customHeight="1" hidden="1">
      <c r="A33" s="8"/>
      <c r="B33" s="4" t="s">
        <v>68</v>
      </c>
      <c r="E33" s="8"/>
      <c r="F33" s="95">
        <v>0</v>
      </c>
      <c r="G33" s="38"/>
      <c r="H33" s="149">
        <v>0</v>
      </c>
    </row>
    <row r="34" spans="1:8" ht="15" customHeight="1">
      <c r="A34" s="8"/>
      <c r="B34" s="4" t="s">
        <v>64</v>
      </c>
      <c r="E34" s="8"/>
      <c r="F34" s="96">
        <v>-232</v>
      </c>
      <c r="G34" s="38"/>
      <c r="H34" s="162">
        <v>-823</v>
      </c>
    </row>
    <row r="35" spans="1:8" ht="15" customHeight="1" hidden="1">
      <c r="A35" s="8"/>
      <c r="B35" s="4" t="s">
        <v>69</v>
      </c>
      <c r="E35" s="8"/>
      <c r="F35" s="95">
        <v>0</v>
      </c>
      <c r="G35" s="38"/>
      <c r="H35" s="123">
        <v>0</v>
      </c>
    </row>
    <row r="36" spans="1:8" ht="15" customHeight="1" hidden="1">
      <c r="A36" s="8"/>
      <c r="B36" s="4" t="s">
        <v>121</v>
      </c>
      <c r="E36" s="8"/>
      <c r="F36" s="96"/>
      <c r="G36" s="38"/>
      <c r="H36" s="160">
        <v>0</v>
      </c>
    </row>
    <row r="37" spans="1:8" ht="15" customHeight="1" hidden="1">
      <c r="A37" s="8"/>
      <c r="B37" s="4" t="s">
        <v>61</v>
      </c>
      <c r="E37" s="8"/>
      <c r="F37" s="96">
        <v>0</v>
      </c>
      <c r="G37" s="38"/>
      <c r="H37" s="150">
        <v>0</v>
      </c>
    </row>
    <row r="38" spans="1:8" ht="15" customHeight="1">
      <c r="A38" s="8"/>
      <c r="B38" s="4" t="s">
        <v>125</v>
      </c>
      <c r="E38" s="8"/>
      <c r="F38" s="97">
        <f>SUM(F30:F37)</f>
        <v>-2410</v>
      </c>
      <c r="G38" s="38"/>
      <c r="H38" s="113">
        <f>SUM(H30:H37)</f>
        <v>-2041</v>
      </c>
    </row>
    <row r="39" spans="1:8" ht="12.75">
      <c r="A39" s="8"/>
      <c r="C39" s="46"/>
      <c r="D39" s="46"/>
      <c r="E39" s="55"/>
      <c r="F39" s="89"/>
      <c r="G39" s="36"/>
      <c r="H39" s="59"/>
    </row>
    <row r="40" spans="1:8" ht="15" customHeight="1">
      <c r="A40" s="8"/>
      <c r="B40" s="7" t="s">
        <v>99</v>
      </c>
      <c r="C40" s="46"/>
      <c r="D40" s="46"/>
      <c r="E40" s="55"/>
      <c r="F40" s="89"/>
      <c r="G40" s="36"/>
      <c r="H40" s="59"/>
    </row>
    <row r="41" spans="1:8" ht="15" customHeight="1" hidden="1">
      <c r="A41" s="8"/>
      <c r="B41" s="4" t="s">
        <v>48</v>
      </c>
      <c r="C41" s="46"/>
      <c r="D41" s="46"/>
      <c r="E41" s="55"/>
      <c r="F41" s="157"/>
      <c r="G41" s="36"/>
      <c r="H41" s="156">
        <v>0</v>
      </c>
    </row>
    <row r="42" spans="1:8" ht="15" customHeight="1">
      <c r="A42" s="8"/>
      <c r="B42" s="4" t="s">
        <v>165</v>
      </c>
      <c r="C42" s="47"/>
      <c r="D42" s="47"/>
      <c r="E42" s="8"/>
      <c r="F42" s="164">
        <v>-9675</v>
      </c>
      <c r="G42" s="38"/>
      <c r="H42" s="166">
        <v>6500</v>
      </c>
    </row>
    <row r="43" spans="1:8" ht="15" customHeight="1">
      <c r="A43" s="8"/>
      <c r="B43" s="4" t="s">
        <v>148</v>
      </c>
      <c r="C43" s="47"/>
      <c r="D43" s="47"/>
      <c r="E43" s="8"/>
      <c r="F43" s="165">
        <v>3</v>
      </c>
      <c r="G43" s="38"/>
      <c r="H43" s="167">
        <v>0</v>
      </c>
    </row>
    <row r="44" spans="1:8" ht="15" customHeight="1">
      <c r="A44" s="8"/>
      <c r="B44" s="4" t="s">
        <v>160</v>
      </c>
      <c r="C44" s="47"/>
      <c r="D44" s="47"/>
      <c r="E44" s="8"/>
      <c r="F44" s="98">
        <v>-2013</v>
      </c>
      <c r="G44" s="38"/>
      <c r="H44" s="168">
        <v>0</v>
      </c>
    </row>
    <row r="45" spans="1:8" ht="15" customHeight="1">
      <c r="A45" s="8"/>
      <c r="B45" s="4" t="s">
        <v>158</v>
      </c>
      <c r="C45" s="46"/>
      <c r="D45" s="46"/>
      <c r="E45" s="55"/>
      <c r="F45" s="161">
        <f>SUM(F41:F44)</f>
        <v>-11685</v>
      </c>
      <c r="G45" s="38"/>
      <c r="H45" s="62">
        <f>SUM(H42:H44)</f>
        <v>6500</v>
      </c>
    </row>
    <row r="46" spans="1:8" ht="15" customHeight="1">
      <c r="A46" s="8"/>
      <c r="B46" s="7" t="s">
        <v>122</v>
      </c>
      <c r="E46" s="55"/>
      <c r="F46" s="93">
        <f>F27+F38+F45</f>
        <v>16564.39308</v>
      </c>
      <c r="G46" s="38"/>
      <c r="H46" s="60">
        <f>H27+H38+H45</f>
        <v>-7413</v>
      </c>
    </row>
    <row r="47" spans="1:8" ht="10.5" customHeight="1">
      <c r="A47" s="8"/>
      <c r="C47" s="48"/>
      <c r="D47" s="48"/>
      <c r="E47" s="55"/>
      <c r="F47" s="89"/>
      <c r="G47" s="38"/>
      <c r="H47" s="60"/>
    </row>
    <row r="48" spans="1:8" ht="15" customHeight="1">
      <c r="A48" s="8"/>
      <c r="B48" s="7" t="s">
        <v>84</v>
      </c>
      <c r="C48" s="48"/>
      <c r="D48" s="48"/>
      <c r="E48" s="55"/>
      <c r="F48" s="99">
        <v>-13177</v>
      </c>
      <c r="G48" s="38"/>
      <c r="H48" s="111">
        <v>242</v>
      </c>
    </row>
    <row r="49" spans="1:10" ht="10.5" customHeight="1">
      <c r="A49" s="8"/>
      <c r="C49" s="48"/>
      <c r="D49" s="48"/>
      <c r="E49" s="55"/>
      <c r="F49" s="100"/>
      <c r="G49" s="38"/>
      <c r="H49" s="49"/>
      <c r="I49" s="50"/>
      <c r="J49" s="51"/>
    </row>
    <row r="50" spans="1:8" ht="15.75" customHeight="1" thickBot="1">
      <c r="A50" s="8"/>
      <c r="B50" s="7" t="s">
        <v>85</v>
      </c>
      <c r="C50" s="48"/>
      <c r="D50" s="48"/>
      <c r="E50" s="55"/>
      <c r="F50" s="114">
        <f>SUM(F46:F48)</f>
        <v>3387.3930800000016</v>
      </c>
      <c r="G50" s="38"/>
      <c r="H50" s="56">
        <f>SUM(H46:H48)</f>
        <v>-7171</v>
      </c>
    </row>
    <row r="51" spans="1:8" ht="9" customHeight="1" thickTop="1">
      <c r="A51" s="8"/>
      <c r="C51" s="9"/>
      <c r="D51" s="9"/>
      <c r="E51" s="9"/>
      <c r="F51" s="11"/>
      <c r="G51" s="11"/>
      <c r="H51" s="10"/>
    </row>
    <row r="52" spans="1:8" ht="12" customHeight="1">
      <c r="A52" s="8"/>
      <c r="B52" s="4" t="s">
        <v>86</v>
      </c>
      <c r="C52" s="9"/>
      <c r="D52" s="9"/>
      <c r="E52" s="9"/>
      <c r="F52" s="24"/>
      <c r="G52" s="36"/>
      <c r="H52" s="45"/>
    </row>
    <row r="53" spans="1:8" ht="15.75" customHeight="1">
      <c r="A53" s="8"/>
      <c r="B53" s="4" t="s">
        <v>87</v>
      </c>
      <c r="C53" s="9"/>
      <c r="D53" s="9"/>
      <c r="E53" s="9"/>
      <c r="F53" s="24"/>
      <c r="G53" s="36"/>
      <c r="H53" s="45"/>
    </row>
    <row r="54" spans="1:8" ht="15.75" customHeight="1" hidden="1">
      <c r="A54" s="8"/>
      <c r="C54" s="9"/>
      <c r="D54" s="9"/>
      <c r="E54" s="9"/>
      <c r="F54" s="24" t="e">
        <f>F49-#REF!</f>
        <v>#REF!</v>
      </c>
      <c r="G54" s="36"/>
      <c r="H54" s="45"/>
    </row>
    <row r="55" spans="1:8" ht="6.75" customHeight="1">
      <c r="A55" s="8"/>
      <c r="C55" s="9"/>
      <c r="D55" s="9"/>
      <c r="E55" s="9"/>
      <c r="F55" s="36"/>
      <c r="G55" s="36"/>
      <c r="H55" s="45"/>
    </row>
    <row r="56" spans="1:8" ht="12.75">
      <c r="A56" s="8"/>
      <c r="B56" s="13" t="s">
        <v>89</v>
      </c>
      <c r="F56" s="36"/>
      <c r="G56" s="36"/>
      <c r="H56" s="36"/>
    </row>
    <row r="57" spans="1:8" ht="12.75">
      <c r="A57" s="8"/>
      <c r="B57" s="13" t="s">
        <v>119</v>
      </c>
      <c r="F57" s="36"/>
      <c r="G57" s="36"/>
      <c r="H57" s="36"/>
    </row>
    <row r="58" spans="1:8" ht="12.75">
      <c r="A58" s="8"/>
      <c r="F58" s="36"/>
      <c r="G58" s="36"/>
      <c r="H58" s="36"/>
    </row>
    <row r="59" spans="1:8" ht="12.75">
      <c r="A59" s="8"/>
      <c r="F59" s="36"/>
      <c r="G59" s="36"/>
      <c r="H59" s="36"/>
    </row>
    <row r="60" spans="1:8" ht="12.75">
      <c r="A60" s="8"/>
      <c r="F60" s="36"/>
      <c r="G60" s="36"/>
      <c r="H60" s="36"/>
    </row>
    <row r="61" spans="1:8" ht="12.75">
      <c r="A61" s="8"/>
      <c r="F61" s="36"/>
      <c r="G61" s="36"/>
      <c r="H61" s="36"/>
    </row>
    <row r="62" spans="1:8" ht="12.75">
      <c r="A62" s="8"/>
      <c r="F62" s="36"/>
      <c r="G62" s="36"/>
      <c r="H62" s="36"/>
    </row>
    <row r="63" spans="1:8" ht="12.75">
      <c r="A63" s="8"/>
      <c r="F63" s="36"/>
      <c r="G63" s="36"/>
      <c r="H63" s="36"/>
    </row>
    <row r="64" spans="1:8" ht="12.75">
      <c r="A64" s="8"/>
      <c r="F64" s="36"/>
      <c r="G64" s="36"/>
      <c r="H64" s="36"/>
    </row>
    <row r="65" spans="1:8" ht="12.75">
      <c r="A65" s="8"/>
      <c r="F65" s="36"/>
      <c r="G65" s="36"/>
      <c r="H65" s="36"/>
    </row>
    <row r="66" spans="1:8" ht="12.75">
      <c r="A66" s="8"/>
      <c r="F66" s="36"/>
      <c r="G66" s="36"/>
      <c r="H66" s="36"/>
    </row>
    <row r="67" spans="1:8" ht="12.75">
      <c r="A67" s="8"/>
      <c r="F67" s="36"/>
      <c r="G67" s="36"/>
      <c r="H67" s="36"/>
    </row>
    <row r="68" spans="1:8" ht="12.75">
      <c r="A68" s="8"/>
      <c r="F68" s="36"/>
      <c r="G68" s="36"/>
      <c r="H68" s="36"/>
    </row>
    <row r="69" spans="1:8" ht="12.75">
      <c r="A69" s="8"/>
      <c r="F69" s="36"/>
      <c r="G69" s="36"/>
      <c r="H69" s="36"/>
    </row>
    <row r="70" spans="1:8" ht="12.75">
      <c r="A70" s="8"/>
      <c r="F70" s="36"/>
      <c r="G70" s="36"/>
      <c r="H70" s="36"/>
    </row>
    <row r="71" spans="1:8" ht="12.75">
      <c r="A71" s="8"/>
      <c r="F71" s="36"/>
      <c r="G71" s="36"/>
      <c r="H71" s="36"/>
    </row>
    <row r="72" spans="1:8" ht="12.75">
      <c r="A72" s="8"/>
      <c r="F72" s="36"/>
      <c r="G72" s="36"/>
      <c r="H72" s="36"/>
    </row>
    <row r="73" spans="1:8" ht="12.75">
      <c r="A73" s="8"/>
      <c r="F73" s="36"/>
      <c r="G73" s="36"/>
      <c r="H73" s="36"/>
    </row>
    <row r="74" spans="1:8" ht="12.75">
      <c r="A74" s="8"/>
      <c r="F74" s="36"/>
      <c r="G74" s="36"/>
      <c r="H74" s="36"/>
    </row>
    <row r="75" spans="1:8" ht="12.75">
      <c r="A75" s="8"/>
      <c r="F75" s="36"/>
      <c r="G75" s="36"/>
      <c r="H75" s="36"/>
    </row>
    <row r="76" spans="1:8" ht="12.75">
      <c r="A76" s="8"/>
      <c r="F76" s="36"/>
      <c r="G76" s="36"/>
      <c r="H76" s="36"/>
    </row>
    <row r="77" spans="1:8" ht="12.75">
      <c r="A77" s="8"/>
      <c r="F77" s="36"/>
      <c r="G77" s="36"/>
      <c r="H77" s="36"/>
    </row>
    <row r="78" spans="1:8" ht="12.75">
      <c r="A78" s="8"/>
      <c r="F78" s="36"/>
      <c r="G78" s="36"/>
      <c r="H78" s="36"/>
    </row>
    <row r="79" spans="1:8" ht="12.75">
      <c r="A79" s="8"/>
      <c r="F79" s="36"/>
      <c r="G79" s="36"/>
      <c r="H79" s="36"/>
    </row>
    <row r="80" spans="1:8" ht="12.75">
      <c r="A80" s="8"/>
      <c r="F80" s="36"/>
      <c r="G80" s="36"/>
      <c r="H80" s="36"/>
    </row>
    <row r="81" spans="1:8" ht="12.75">
      <c r="A81" s="8"/>
      <c r="F81" s="36"/>
      <c r="G81" s="36"/>
      <c r="H81" s="36"/>
    </row>
    <row r="82" spans="1:8" ht="12.75">
      <c r="A82" s="8"/>
      <c r="F82" s="36"/>
      <c r="G82" s="36"/>
      <c r="H82" s="36"/>
    </row>
    <row r="83" spans="1:8" ht="12.75">
      <c r="A83" s="8"/>
      <c r="F83" s="36"/>
      <c r="G83" s="36"/>
      <c r="H83" s="36"/>
    </row>
    <row r="84" spans="1:8" ht="12.75">
      <c r="A84" s="8"/>
      <c r="F84" s="36"/>
      <c r="G84" s="36"/>
      <c r="H84" s="36"/>
    </row>
    <row r="85" spans="1:8" ht="12.75">
      <c r="A85" s="8"/>
      <c r="F85" s="36"/>
      <c r="G85" s="36"/>
      <c r="H85" s="36"/>
    </row>
    <row r="86" spans="1:8" ht="12.75">
      <c r="A86" s="8"/>
      <c r="F86" s="36"/>
      <c r="G86" s="36"/>
      <c r="H86" s="36"/>
    </row>
    <row r="87" spans="1:8" ht="12.75">
      <c r="A87" s="8"/>
      <c r="F87" s="36"/>
      <c r="G87" s="36"/>
      <c r="H87" s="36"/>
    </row>
    <row r="88" spans="1:8" ht="12.75">
      <c r="A88" s="8"/>
      <c r="F88" s="36"/>
      <c r="G88" s="36"/>
      <c r="H88" s="36"/>
    </row>
    <row r="89" spans="1:8" ht="12.75">
      <c r="A89" s="8"/>
      <c r="F89" s="36"/>
      <c r="G89" s="36"/>
      <c r="H89" s="36"/>
    </row>
    <row r="90" spans="1:8" ht="12.75">
      <c r="A90" s="8"/>
      <c r="F90" s="36"/>
      <c r="G90" s="36"/>
      <c r="H90" s="36"/>
    </row>
    <row r="91" spans="1:8" ht="12.75">
      <c r="A91" s="8"/>
      <c r="F91" s="36"/>
      <c r="G91" s="36"/>
      <c r="H91" s="36"/>
    </row>
    <row r="92" spans="1:8" ht="12.75">
      <c r="A92" s="8"/>
      <c r="F92" s="36"/>
      <c r="G92" s="36"/>
      <c r="H92" s="36"/>
    </row>
    <row r="93" spans="1:8" ht="12.75">
      <c r="A93" s="8"/>
      <c r="F93" s="36"/>
      <c r="G93" s="36"/>
      <c r="H93" s="36"/>
    </row>
    <row r="94" spans="1:8" ht="12.75">
      <c r="A94" s="8"/>
      <c r="F94" s="36"/>
      <c r="G94" s="36"/>
      <c r="H94" s="36"/>
    </row>
    <row r="95" spans="1:8" ht="12.75">
      <c r="A95" s="8"/>
      <c r="F95" s="36"/>
      <c r="G95" s="36"/>
      <c r="H95" s="36"/>
    </row>
    <row r="96" spans="1:8" ht="12.75">
      <c r="A96" s="8"/>
      <c r="F96" s="36"/>
      <c r="G96" s="36"/>
      <c r="H96" s="36"/>
    </row>
    <row r="97" spans="1:8" ht="12.75">
      <c r="A97" s="8"/>
      <c r="F97" s="36"/>
      <c r="G97" s="36"/>
      <c r="H97" s="36"/>
    </row>
    <row r="98" spans="1:8" ht="12.75">
      <c r="A98" s="8"/>
      <c r="F98" s="36"/>
      <c r="G98" s="36"/>
      <c r="H98" s="36"/>
    </row>
    <row r="99" spans="1:8" ht="12.75">
      <c r="A99" s="8"/>
      <c r="F99" s="36"/>
      <c r="G99" s="36"/>
      <c r="H99" s="36"/>
    </row>
    <row r="100" spans="1:8" ht="12.75">
      <c r="A100" s="8"/>
      <c r="F100" s="36"/>
      <c r="G100" s="36"/>
      <c r="H100" s="36"/>
    </row>
    <row r="101" spans="1:8" ht="12.75">
      <c r="A101" s="8"/>
      <c r="F101" s="36"/>
      <c r="G101" s="36"/>
      <c r="H101" s="36"/>
    </row>
    <row r="102" spans="1:8" ht="12.75">
      <c r="A102" s="8"/>
      <c r="F102" s="36"/>
      <c r="G102" s="36"/>
      <c r="H102" s="36"/>
    </row>
    <row r="103" spans="1:8" ht="12.75">
      <c r="A103" s="8"/>
      <c r="F103" s="36"/>
      <c r="G103" s="36"/>
      <c r="H103" s="36"/>
    </row>
    <row r="104" spans="1:8" ht="12.75">
      <c r="A104" s="8"/>
      <c r="F104" s="36"/>
      <c r="G104" s="36"/>
      <c r="H104" s="36"/>
    </row>
    <row r="105" spans="1:8" ht="12.75">
      <c r="A105" s="8"/>
      <c r="F105" s="36"/>
      <c r="G105" s="36"/>
      <c r="H105" s="36"/>
    </row>
    <row r="106" spans="1:8" ht="12.75">
      <c r="A106" s="8"/>
      <c r="F106" s="36"/>
      <c r="G106" s="36"/>
      <c r="H106" s="36"/>
    </row>
    <row r="107" spans="1:8" ht="12.75">
      <c r="A107" s="8"/>
      <c r="F107" s="36"/>
      <c r="G107" s="36"/>
      <c r="H107" s="36"/>
    </row>
    <row r="108" spans="1:8" ht="12.75">
      <c r="A108" s="8"/>
      <c r="F108" s="36"/>
      <c r="G108" s="36"/>
      <c r="H108" s="36"/>
    </row>
    <row r="109" spans="1:8" ht="12.75">
      <c r="A109" s="8"/>
      <c r="F109" s="36"/>
      <c r="G109" s="36"/>
      <c r="H109" s="36"/>
    </row>
    <row r="110" spans="1:8" ht="12.75">
      <c r="A110" s="8"/>
      <c r="F110" s="36"/>
      <c r="G110" s="36"/>
      <c r="H110" s="36"/>
    </row>
    <row r="111" spans="1:8" ht="12.75">
      <c r="A111" s="8"/>
      <c r="F111" s="36"/>
      <c r="G111" s="36"/>
      <c r="H111" s="36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</sheetData>
  <sheetProtection/>
  <printOptions/>
  <pageMargins left="0.54" right="0.23" top="0.5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N27" sqref="N27"/>
    </sheetView>
  </sheetViews>
  <sheetFormatPr defaultColWidth="9.33203125" defaultRowHeight="12.75"/>
  <cols>
    <col min="1" max="1" width="4" style="27" customWidth="1"/>
    <col min="2" max="2" width="3.66015625" style="27" customWidth="1"/>
    <col min="3" max="3" width="1.171875" style="27" customWidth="1"/>
    <col min="4" max="4" width="31.5" style="27" customWidth="1"/>
    <col min="5" max="5" width="1.83203125" style="27" customWidth="1"/>
    <col min="6" max="6" width="10" style="27" bestFit="1" customWidth="1"/>
    <col min="7" max="7" width="11.83203125" style="27" customWidth="1"/>
    <col min="8" max="8" width="14" style="27" customWidth="1"/>
    <col min="9" max="10" width="13.33203125" style="27" customWidth="1"/>
    <col min="11" max="11" width="10" style="27" bestFit="1" customWidth="1"/>
    <col min="12" max="12" width="10.5" style="27" bestFit="1" customWidth="1"/>
    <col min="13" max="13" width="10" style="27" bestFit="1" customWidth="1"/>
    <col min="14" max="16384" width="10.66015625" style="27" customWidth="1"/>
  </cols>
  <sheetData>
    <row r="1" ht="15.75" customHeight="1">
      <c r="A1" s="26" t="s">
        <v>6</v>
      </c>
    </row>
    <row r="2" ht="14.25" customHeight="1">
      <c r="A2" s="26" t="s">
        <v>24</v>
      </c>
    </row>
    <row r="3" ht="12.75">
      <c r="A3" s="26"/>
    </row>
    <row r="4" ht="15.75" customHeight="1">
      <c r="A4" s="28" t="s">
        <v>159</v>
      </c>
    </row>
    <row r="5" ht="15.75" customHeight="1">
      <c r="A5" s="29" t="s">
        <v>11</v>
      </c>
    </row>
    <row r="6" ht="12.75" customHeight="1">
      <c r="A6" s="29"/>
    </row>
    <row r="7" spans="1:11" ht="12.75" customHeight="1">
      <c r="A7" s="29"/>
      <c r="F7" s="170" t="s">
        <v>90</v>
      </c>
      <c r="G7" s="170"/>
      <c r="H7" s="170"/>
      <c r="I7" s="170"/>
      <c r="J7" s="170"/>
      <c r="K7" s="170"/>
    </row>
    <row r="8" spans="6:13" ht="13.5" customHeight="1">
      <c r="F8" s="81"/>
      <c r="G8" s="82" t="s">
        <v>46</v>
      </c>
      <c r="H8" s="83"/>
      <c r="I8" s="171" t="s">
        <v>154</v>
      </c>
      <c r="J8" s="171"/>
      <c r="K8" s="35"/>
      <c r="L8" s="30"/>
      <c r="M8" s="30"/>
    </row>
    <row r="9" spans="6:13" ht="13.5" customHeight="1">
      <c r="F9" s="84" t="s">
        <v>36</v>
      </c>
      <c r="G9" s="84" t="s">
        <v>37</v>
      </c>
      <c r="H9" s="84" t="s">
        <v>43</v>
      </c>
      <c r="I9" s="84" t="s">
        <v>78</v>
      </c>
      <c r="J9" s="84" t="s">
        <v>155</v>
      </c>
      <c r="K9" s="84"/>
      <c r="L9" s="84" t="s">
        <v>73</v>
      </c>
      <c r="M9" s="84" t="s">
        <v>2</v>
      </c>
    </row>
    <row r="10" spans="1:13" ht="13.5" customHeight="1">
      <c r="A10" s="31"/>
      <c r="F10" s="85" t="s">
        <v>45</v>
      </c>
      <c r="G10" s="85" t="s">
        <v>44</v>
      </c>
      <c r="H10" s="85" t="s">
        <v>42</v>
      </c>
      <c r="I10" s="85" t="s">
        <v>79</v>
      </c>
      <c r="J10" s="85" t="s">
        <v>156</v>
      </c>
      <c r="K10" s="85" t="s">
        <v>2</v>
      </c>
      <c r="L10" s="85" t="s">
        <v>74</v>
      </c>
      <c r="M10" s="85" t="s">
        <v>75</v>
      </c>
    </row>
    <row r="11" spans="1:13" ht="13.5" customHeight="1">
      <c r="A11" s="35"/>
      <c r="E11" s="30"/>
      <c r="F11" s="84" t="s">
        <v>0</v>
      </c>
      <c r="G11" s="84" t="s">
        <v>0</v>
      </c>
      <c r="H11" s="84" t="s">
        <v>0</v>
      </c>
      <c r="I11" s="84" t="s">
        <v>0</v>
      </c>
      <c r="J11" s="84"/>
      <c r="K11" s="84" t="s">
        <v>0</v>
      </c>
      <c r="L11" s="84" t="s">
        <v>0</v>
      </c>
      <c r="M11" s="84" t="s">
        <v>0</v>
      </c>
    </row>
    <row r="12" spans="1:11" ht="10.5" customHeight="1">
      <c r="A12" s="35"/>
      <c r="E12" s="30"/>
      <c r="F12" s="84"/>
      <c r="G12" s="84"/>
      <c r="H12" s="84"/>
      <c r="I12" s="84"/>
      <c r="J12" s="84"/>
      <c r="K12" s="84"/>
    </row>
    <row r="13" spans="1:11" ht="15" customHeight="1">
      <c r="A13" s="63" t="s">
        <v>149</v>
      </c>
      <c r="B13" s="103"/>
      <c r="C13" s="103"/>
      <c r="D13" s="104"/>
      <c r="E13" s="105"/>
      <c r="F13" s="84"/>
      <c r="G13" s="84"/>
      <c r="H13" s="84"/>
      <c r="I13" s="84"/>
      <c r="J13" s="84"/>
      <c r="K13" s="84"/>
    </row>
    <row r="14" spans="1:11" ht="11.25" customHeight="1">
      <c r="A14" s="35"/>
      <c r="B14" s="35"/>
      <c r="C14" s="35"/>
      <c r="D14" s="35"/>
      <c r="E14" s="35"/>
      <c r="F14" s="84"/>
      <c r="G14" s="35"/>
      <c r="H14" s="35"/>
      <c r="I14" s="84"/>
      <c r="J14" s="84"/>
      <c r="K14" s="84"/>
    </row>
    <row r="15" spans="1:13" ht="15" customHeight="1">
      <c r="A15" s="35" t="s">
        <v>118</v>
      </c>
      <c r="B15" s="35"/>
      <c r="C15" s="35"/>
      <c r="D15" s="35"/>
      <c r="E15" s="35"/>
      <c r="F15" s="86">
        <v>91280</v>
      </c>
      <c r="G15" s="63">
        <v>15950</v>
      </c>
      <c r="H15" s="63">
        <v>0</v>
      </c>
      <c r="I15" s="86">
        <v>3031</v>
      </c>
      <c r="J15" s="86">
        <v>0</v>
      </c>
      <c r="K15" s="86">
        <f>SUM(F15:J15)</f>
        <v>110261</v>
      </c>
      <c r="L15" s="35">
        <v>1088</v>
      </c>
      <c r="M15" s="35">
        <f>SUM(K15:L15)</f>
        <v>111349</v>
      </c>
    </row>
    <row r="16" spans="1:13" ht="11.25" customHeight="1">
      <c r="A16" s="35"/>
      <c r="B16" s="35"/>
      <c r="C16" s="35"/>
      <c r="D16" s="35"/>
      <c r="E16" s="35"/>
      <c r="F16" s="63"/>
      <c r="G16" s="63"/>
      <c r="H16" s="63"/>
      <c r="I16" s="63"/>
      <c r="J16" s="63"/>
      <c r="K16" s="121"/>
      <c r="L16" s="35"/>
      <c r="M16" s="35"/>
    </row>
    <row r="17" spans="1:13" ht="11.25" customHeight="1">
      <c r="A17" s="35" t="s">
        <v>107</v>
      </c>
      <c r="B17" s="35"/>
      <c r="C17" s="35"/>
      <c r="D17" s="35"/>
      <c r="E17" s="35"/>
      <c r="F17" s="63"/>
      <c r="G17" s="63"/>
      <c r="H17" s="63"/>
      <c r="I17" s="86"/>
      <c r="J17" s="86"/>
      <c r="K17" s="121"/>
      <c r="L17" s="35"/>
      <c r="M17" s="35"/>
    </row>
    <row r="18" spans="1:13" ht="11.25" customHeight="1">
      <c r="A18" s="169" t="s">
        <v>153</v>
      </c>
      <c r="B18" s="35"/>
      <c r="C18" s="35"/>
      <c r="D18" s="35"/>
      <c r="E18" s="35"/>
      <c r="F18" s="63">
        <v>2</v>
      </c>
      <c r="G18" s="63">
        <v>1</v>
      </c>
      <c r="H18" s="63">
        <v>0</v>
      </c>
      <c r="I18" s="86">
        <v>0</v>
      </c>
      <c r="J18" s="86">
        <v>0</v>
      </c>
      <c r="K18" s="86">
        <f>SUM(F18:J18)</f>
        <v>3</v>
      </c>
      <c r="L18" s="35">
        <v>0</v>
      </c>
      <c r="M18" s="35">
        <f>SUM(K18:L18)</f>
        <v>3</v>
      </c>
    </row>
    <row r="19" spans="1:13" ht="11.25" customHeight="1">
      <c r="A19" s="35"/>
      <c r="B19" s="35"/>
      <c r="C19" s="35"/>
      <c r="D19" s="35"/>
      <c r="E19" s="35"/>
      <c r="F19" s="63"/>
      <c r="G19" s="63"/>
      <c r="H19" s="63"/>
      <c r="I19" s="63"/>
      <c r="J19" s="63"/>
      <c r="K19" s="121"/>
      <c r="L19" s="35"/>
      <c r="M19" s="35"/>
    </row>
    <row r="20" spans="1:13" ht="11.25" customHeight="1" hidden="1">
      <c r="A20" s="35" t="s">
        <v>100</v>
      </c>
      <c r="B20" s="35"/>
      <c r="C20" s="35"/>
      <c r="D20" s="35"/>
      <c r="E20" s="35"/>
      <c r="F20" s="63">
        <v>0</v>
      </c>
      <c r="G20" s="63">
        <v>0</v>
      </c>
      <c r="H20" s="63">
        <v>0</v>
      </c>
      <c r="I20" s="63">
        <v>0</v>
      </c>
      <c r="J20" s="63"/>
      <c r="K20" s="121">
        <v>0</v>
      </c>
      <c r="L20" s="35">
        <v>0</v>
      </c>
      <c r="M20" s="35">
        <v>0</v>
      </c>
    </row>
    <row r="21" spans="1:13" ht="11.25" customHeight="1" hidden="1">
      <c r="A21" s="35"/>
      <c r="B21" s="35"/>
      <c r="C21" s="35"/>
      <c r="D21" s="35"/>
      <c r="E21" s="35"/>
      <c r="F21" s="63"/>
      <c r="G21" s="63"/>
      <c r="H21" s="63"/>
      <c r="I21" s="63"/>
      <c r="J21" s="63"/>
      <c r="K21" s="121"/>
      <c r="L21" s="35"/>
      <c r="M21" s="35"/>
    </row>
    <row r="22" spans="1:13" ht="13.5" customHeight="1">
      <c r="A22" s="35" t="s">
        <v>80</v>
      </c>
      <c r="B22" s="35"/>
      <c r="C22" s="35"/>
      <c r="D22" s="35"/>
      <c r="E22" s="35"/>
      <c r="F22" s="86">
        <v>0</v>
      </c>
      <c r="G22" s="86">
        <v>0</v>
      </c>
      <c r="H22" s="86">
        <v>0</v>
      </c>
      <c r="I22" s="63">
        <v>654</v>
      </c>
      <c r="J22" s="63">
        <v>0</v>
      </c>
      <c r="K22" s="87">
        <f>SUM(F22:J22)</f>
        <v>654</v>
      </c>
      <c r="L22" s="35">
        <v>89</v>
      </c>
      <c r="M22" s="35">
        <f>SUM(K22:L22)</f>
        <v>743</v>
      </c>
    </row>
    <row r="23" spans="1:13" ht="11.25" customHeight="1" hidden="1">
      <c r="A23" s="35"/>
      <c r="B23" s="35"/>
      <c r="C23" s="35"/>
      <c r="D23" s="35"/>
      <c r="E23" s="35"/>
      <c r="F23" s="116"/>
      <c r="G23" s="116"/>
      <c r="H23" s="116"/>
      <c r="I23" s="117"/>
      <c r="J23" s="117"/>
      <c r="K23" s="118"/>
      <c r="L23" s="35"/>
      <c r="M23" s="35"/>
    </row>
    <row r="24" spans="1:13" ht="13.5" customHeight="1" hidden="1">
      <c r="A24" s="35" t="s">
        <v>101</v>
      </c>
      <c r="B24" s="35"/>
      <c r="C24" s="35"/>
      <c r="D24" s="35"/>
      <c r="E24" s="35"/>
      <c r="F24" s="86">
        <v>0</v>
      </c>
      <c r="G24" s="86">
        <v>0</v>
      </c>
      <c r="H24" s="86">
        <v>0</v>
      </c>
      <c r="I24" s="63">
        <v>0</v>
      </c>
      <c r="J24" s="63"/>
      <c r="K24" s="87">
        <v>0</v>
      </c>
      <c r="L24" s="86">
        <v>0</v>
      </c>
      <c r="M24" s="35">
        <f>+K24+L24</f>
        <v>0</v>
      </c>
    </row>
    <row r="25" spans="1:13" ht="11.25" customHeight="1">
      <c r="A25" s="35"/>
      <c r="B25" s="35"/>
      <c r="C25" s="35"/>
      <c r="D25" s="35"/>
      <c r="E25" s="35"/>
      <c r="F25" s="86"/>
      <c r="G25" s="86"/>
      <c r="H25" s="86"/>
      <c r="I25" s="63"/>
      <c r="J25" s="63"/>
      <c r="K25" s="87"/>
      <c r="L25" s="35"/>
      <c r="M25" s="35"/>
    </row>
    <row r="26" spans="1:13" ht="11.25" customHeight="1">
      <c r="A26" s="35" t="s">
        <v>157</v>
      </c>
      <c r="B26" s="35"/>
      <c r="C26" s="35"/>
      <c r="D26" s="35"/>
      <c r="E26" s="35"/>
      <c r="F26" s="86">
        <v>0</v>
      </c>
      <c r="G26" s="86">
        <v>0</v>
      </c>
      <c r="H26" s="86">
        <v>0</v>
      </c>
      <c r="I26" s="63">
        <v>0</v>
      </c>
      <c r="J26" s="63">
        <v>-2013</v>
      </c>
      <c r="K26" s="86">
        <f>SUM(F26:J26)</f>
        <v>-2013</v>
      </c>
      <c r="L26" s="35">
        <v>0</v>
      </c>
      <c r="M26" s="35">
        <f>SUM(K26:L26)</f>
        <v>-2013</v>
      </c>
    </row>
    <row r="27" spans="1:13" ht="11.25" customHeight="1">
      <c r="A27" s="35"/>
      <c r="B27" s="35"/>
      <c r="C27" s="35"/>
      <c r="D27" s="35"/>
      <c r="E27" s="35"/>
      <c r="F27" s="86"/>
      <c r="G27" s="86"/>
      <c r="H27" s="86"/>
      <c r="I27" s="63"/>
      <c r="J27" s="63"/>
      <c r="K27" s="87"/>
      <c r="L27" s="35"/>
      <c r="M27" s="35"/>
    </row>
    <row r="28" spans="1:13" ht="16.5" customHeight="1">
      <c r="A28" s="35" t="s">
        <v>151</v>
      </c>
      <c r="B28" s="35"/>
      <c r="C28" s="35"/>
      <c r="D28" s="35"/>
      <c r="E28" s="106"/>
      <c r="F28" s="124">
        <f>SUM(F15:F25)</f>
        <v>91282</v>
      </c>
      <c r="G28" s="124">
        <f>SUM(G15:G25)</f>
        <v>15951</v>
      </c>
      <c r="H28" s="124">
        <f>SUM(H15:H25)</f>
        <v>0</v>
      </c>
      <c r="I28" s="124">
        <f>SUM(I15:I25)</f>
        <v>3685</v>
      </c>
      <c r="J28" s="124">
        <f>SUM(J15:J26)</f>
        <v>-2013</v>
      </c>
      <c r="K28" s="124">
        <f>SUM(K15:K26)</f>
        <v>108905</v>
      </c>
      <c r="L28" s="119">
        <f>SUM(L15:L25)</f>
        <v>1177</v>
      </c>
      <c r="M28" s="119">
        <f>SUM(K28:L28)</f>
        <v>110082</v>
      </c>
    </row>
    <row r="29" spans="5:13" ht="3.75" customHeight="1" thickBot="1">
      <c r="E29" s="32"/>
      <c r="F29" s="65"/>
      <c r="G29" s="65"/>
      <c r="H29" s="65"/>
      <c r="I29" s="65"/>
      <c r="J29" s="65"/>
      <c r="K29" s="65"/>
      <c r="L29" s="33"/>
      <c r="M29" s="33"/>
    </row>
    <row r="30" ht="12" customHeight="1" thickTop="1">
      <c r="E30" s="32"/>
    </row>
    <row r="31" ht="15" customHeight="1">
      <c r="E31" s="32"/>
    </row>
    <row r="32" ht="17.25" customHeight="1">
      <c r="E32" s="32"/>
    </row>
    <row r="33" ht="12" customHeight="1">
      <c r="E33" s="32"/>
    </row>
    <row r="34" spans="1:5" ht="15.75" customHeight="1">
      <c r="A34" s="137" t="s">
        <v>150</v>
      </c>
      <c r="E34" s="32"/>
    </row>
    <row r="35" ht="11.25" customHeight="1"/>
    <row r="36" spans="1:13" ht="13.5" customHeight="1">
      <c r="A36" s="27" t="s">
        <v>88</v>
      </c>
      <c r="F36" s="27">
        <v>91280</v>
      </c>
      <c r="G36" s="27">
        <v>15950</v>
      </c>
      <c r="H36" s="27">
        <v>398</v>
      </c>
      <c r="I36" s="27">
        <v>1343</v>
      </c>
      <c r="J36" s="27">
        <v>0</v>
      </c>
      <c r="K36" s="138">
        <f>SUM(F36:J36)</f>
        <v>108971</v>
      </c>
      <c r="L36" s="30">
        <v>1309</v>
      </c>
      <c r="M36" s="27">
        <f>+K36+L36</f>
        <v>110280</v>
      </c>
    </row>
    <row r="37" spans="11:12" ht="13.5" customHeight="1">
      <c r="K37" s="138"/>
      <c r="L37" s="30"/>
    </row>
    <row r="38" spans="1:13" ht="11.25" customHeight="1">
      <c r="A38" s="27" t="s">
        <v>95</v>
      </c>
      <c r="E38" s="35"/>
      <c r="F38" s="137">
        <v>0</v>
      </c>
      <c r="G38" s="137">
        <v>0</v>
      </c>
      <c r="H38" s="137">
        <v>-398</v>
      </c>
      <c r="I38" s="158">
        <f>-H38</f>
        <v>398</v>
      </c>
      <c r="J38" s="158">
        <v>0</v>
      </c>
      <c r="K38" s="159">
        <v>0</v>
      </c>
      <c r="L38" s="27">
        <v>0</v>
      </c>
      <c r="M38" s="27">
        <v>0</v>
      </c>
    </row>
    <row r="39" spans="6:11" ht="11.25" customHeight="1">
      <c r="F39" s="32"/>
      <c r="G39" s="32"/>
      <c r="H39" s="32"/>
      <c r="I39" s="30"/>
      <c r="J39" s="30"/>
      <c r="K39" s="138"/>
    </row>
    <row r="40" spans="1:13" ht="13.5" customHeight="1">
      <c r="A40" s="27" t="s">
        <v>80</v>
      </c>
      <c r="F40" s="32">
        <v>0</v>
      </c>
      <c r="G40" s="32">
        <v>0</v>
      </c>
      <c r="H40" s="32">
        <v>0</v>
      </c>
      <c r="I40" s="27">
        <v>1490</v>
      </c>
      <c r="J40" s="27">
        <v>0</v>
      </c>
      <c r="K40" s="138">
        <f>SUM(F40:J40)</f>
        <v>1490</v>
      </c>
      <c r="L40" s="27">
        <v>10</v>
      </c>
      <c r="M40" s="27">
        <f>+K40+L40</f>
        <v>1500</v>
      </c>
    </row>
    <row r="41" spans="6:11" ht="13.5" customHeight="1" hidden="1">
      <c r="F41" s="32"/>
      <c r="G41" s="32"/>
      <c r="H41" s="32"/>
      <c r="K41" s="138"/>
    </row>
    <row r="42" spans="1:13" ht="13.5" customHeight="1" hidden="1">
      <c r="A42" s="27" t="s">
        <v>101</v>
      </c>
      <c r="F42" s="32">
        <v>0</v>
      </c>
      <c r="G42" s="32">
        <v>0</v>
      </c>
      <c r="H42" s="32">
        <v>0</v>
      </c>
      <c r="I42" s="27">
        <v>0</v>
      </c>
      <c r="K42" s="138">
        <v>0</v>
      </c>
      <c r="L42" s="32">
        <v>0</v>
      </c>
      <c r="M42" s="27">
        <f>+K42+L42</f>
        <v>0</v>
      </c>
    </row>
    <row r="43" spans="5:11" ht="11.25" customHeight="1">
      <c r="E43" s="139"/>
      <c r="F43" s="140"/>
      <c r="G43" s="140"/>
      <c r="H43" s="140"/>
      <c r="I43" s="141"/>
      <c r="J43" s="141"/>
      <c r="K43" s="140"/>
    </row>
    <row r="44" spans="1:13" ht="16.5" customHeight="1">
      <c r="A44" s="27" t="s">
        <v>152</v>
      </c>
      <c r="E44" s="32"/>
      <c r="F44" s="27">
        <f aca="true" t="shared" si="0" ref="F44:M44">SUM(F36:F43)</f>
        <v>91280</v>
      </c>
      <c r="G44" s="27">
        <f t="shared" si="0"/>
        <v>15950</v>
      </c>
      <c r="H44" s="27">
        <f>SUM(H36:H43)</f>
        <v>0</v>
      </c>
      <c r="I44" s="27">
        <f>SUM(I36:I43)</f>
        <v>3231</v>
      </c>
      <c r="J44" s="27">
        <v>0</v>
      </c>
      <c r="K44" s="27">
        <f>SUM(K36:K43)</f>
        <v>110461</v>
      </c>
      <c r="L44" s="142">
        <f t="shared" si="0"/>
        <v>1319</v>
      </c>
      <c r="M44" s="142">
        <f t="shared" si="0"/>
        <v>111780</v>
      </c>
    </row>
    <row r="45" spans="5:13" ht="3.75" customHeight="1" thickBot="1">
      <c r="E45" s="32"/>
      <c r="F45" s="33"/>
      <c r="G45" s="33"/>
      <c r="H45" s="33"/>
      <c r="I45" s="33"/>
      <c r="J45" s="33"/>
      <c r="K45" s="33"/>
      <c r="L45" s="33"/>
      <c r="M45" s="33"/>
    </row>
    <row r="46" ht="13.5" thickTop="1">
      <c r="E46" s="32"/>
    </row>
    <row r="47" ht="12.75">
      <c r="E47" s="32"/>
    </row>
    <row r="48" ht="12.75">
      <c r="E48" s="32"/>
    </row>
    <row r="49" ht="12.75">
      <c r="E49" s="32"/>
    </row>
    <row r="50" ht="12.75">
      <c r="E50" s="32"/>
    </row>
    <row r="51" ht="15.75" customHeight="1"/>
    <row r="52" ht="12.75">
      <c r="A52" s="13" t="s">
        <v>81</v>
      </c>
    </row>
    <row r="53" ht="12.75">
      <c r="A53" s="13" t="s">
        <v>117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7" r:id="rId2"/>
  <headerFooter alignWithMargins="0">
    <oddHeader>&amp;RFN:&amp;F&amp;A
DATE:&amp;D&amp;T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showGridLines="0" workbookViewId="0" topLeftCell="A1">
      <selection activeCell="F17" sqref="F17"/>
    </sheetView>
  </sheetViews>
  <sheetFormatPr defaultColWidth="9.33203125" defaultRowHeight="12.75"/>
  <cols>
    <col min="1" max="1" width="26.5" style="11" customWidth="1"/>
    <col min="2" max="2" width="2.1601562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ht="12.75">
      <c r="A1" s="7" t="s">
        <v>67</v>
      </c>
    </row>
    <row r="2" ht="12.75">
      <c r="A2" s="7" t="s">
        <v>10</v>
      </c>
    </row>
    <row r="3" ht="12.75">
      <c r="A3" s="7"/>
    </row>
    <row r="4" ht="12.75">
      <c r="A4" s="6" t="s">
        <v>56</v>
      </c>
    </row>
    <row r="5" spans="1:2" ht="12.75">
      <c r="A5" s="4" t="s">
        <v>11</v>
      </c>
      <c r="B5" s="13"/>
    </row>
    <row r="7" spans="3:9" ht="12.75">
      <c r="C7" s="14" t="s">
        <v>12</v>
      </c>
      <c r="D7" s="14"/>
      <c r="E7" s="15" t="s">
        <v>13</v>
      </c>
      <c r="F7" s="15"/>
      <c r="G7" s="16"/>
      <c r="I7" s="16"/>
    </row>
    <row r="8" spans="3:9" ht="12.75">
      <c r="C8" s="14"/>
      <c r="D8" s="17" t="s">
        <v>15</v>
      </c>
      <c r="E8" s="15"/>
      <c r="F8" s="18" t="s">
        <v>15</v>
      </c>
      <c r="G8" s="16"/>
      <c r="I8" s="16"/>
    </row>
    <row r="9" spans="3:6" ht="12.75">
      <c r="C9" s="67" t="s">
        <v>14</v>
      </c>
      <c r="D9" s="17" t="s">
        <v>17</v>
      </c>
      <c r="E9" s="75" t="s">
        <v>14</v>
      </c>
      <c r="F9" s="18" t="s">
        <v>17</v>
      </c>
    </row>
    <row r="10" spans="3:6" ht="12.75">
      <c r="C10" s="67" t="s">
        <v>16</v>
      </c>
      <c r="D10" s="17" t="s">
        <v>16</v>
      </c>
      <c r="E10" s="75" t="s">
        <v>18</v>
      </c>
      <c r="F10" s="18" t="s">
        <v>16</v>
      </c>
    </row>
    <row r="11" spans="3:6" ht="12.75">
      <c r="C11" s="67" t="s">
        <v>139</v>
      </c>
      <c r="D11" s="17" t="s">
        <v>140</v>
      </c>
      <c r="E11" s="75" t="str">
        <f>C11</f>
        <v>(29-02-08)</v>
      </c>
      <c r="F11" s="18" t="str">
        <f>D11</f>
        <v>(28-02-07)</v>
      </c>
    </row>
    <row r="12" spans="3:6" ht="12.75">
      <c r="C12" s="67" t="s">
        <v>0</v>
      </c>
      <c r="D12" s="17" t="s">
        <v>0</v>
      </c>
      <c r="E12" s="67" t="s">
        <v>0</v>
      </c>
      <c r="F12" s="17" t="s">
        <v>0</v>
      </c>
    </row>
    <row r="13" spans="3:6" ht="12.75">
      <c r="C13" s="67"/>
      <c r="D13" s="17"/>
      <c r="E13" s="75"/>
      <c r="F13" s="18"/>
    </row>
    <row r="14" spans="3:5" ht="12.75">
      <c r="C14" s="21"/>
      <c r="E14" s="21"/>
    </row>
    <row r="15" spans="1:6" ht="12.75">
      <c r="A15" s="11" t="s">
        <v>137</v>
      </c>
      <c r="C15" s="21">
        <v>-860</v>
      </c>
      <c r="D15" s="11">
        <v>6</v>
      </c>
      <c r="E15" s="21">
        <v>-1020</v>
      </c>
      <c r="F15" s="11">
        <v>1216</v>
      </c>
    </row>
    <row r="16" spans="3:6" ht="12.75">
      <c r="C16" s="130"/>
      <c r="D16" s="129"/>
      <c r="E16" s="130"/>
      <c r="F16" s="129"/>
    </row>
    <row r="17" spans="1:6" ht="12.75">
      <c r="A17" s="11" t="s">
        <v>57</v>
      </c>
      <c r="C17" s="130">
        <v>3</v>
      </c>
      <c r="D17" s="129">
        <v>7</v>
      </c>
      <c r="E17" s="130">
        <v>14</v>
      </c>
      <c r="F17" s="129">
        <v>10</v>
      </c>
    </row>
    <row r="18" spans="3:6" ht="12.75">
      <c r="C18" s="130"/>
      <c r="D18" s="129"/>
      <c r="E18" s="130"/>
      <c r="F18" s="129"/>
    </row>
    <row r="19" spans="1:6" ht="12.75">
      <c r="A19" s="11" t="s">
        <v>58</v>
      </c>
      <c r="C19" s="130">
        <v>341</v>
      </c>
      <c r="D19" s="129">
        <v>353</v>
      </c>
      <c r="E19" s="130">
        <v>754</v>
      </c>
      <c r="F19" s="129">
        <v>624</v>
      </c>
    </row>
    <row r="20" ht="12.75">
      <c r="E20" s="21"/>
    </row>
  </sheetData>
  <sheetProtection/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winxp</cp:lastModifiedBy>
  <cp:lastPrinted>2008-04-29T07:13:37Z</cp:lastPrinted>
  <dcterms:created xsi:type="dcterms:W3CDTF">1999-10-14T02:08:55Z</dcterms:created>
  <dcterms:modified xsi:type="dcterms:W3CDTF">2008-04-29T07:13:42Z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-547077766</vt:i4>
  </property>
  <property fmtid="{D5CDD505-2E9C-101B-9397-08002B2CF9AE}" pid="3" name="_EmailSubject">
    <vt:lpwstr>2nd quarterly report</vt:lpwstr>
  </property>
  <property fmtid="{D5CDD505-2E9C-101B-9397-08002B2CF9AE}" pid="4" name="_AuthorEmailDisplayName">
    <vt:lpwstr>Lee Hoi Sim</vt:lpwstr>
  </property>
  <property fmtid="{D5CDD505-2E9C-101B-9397-08002B2CF9AE}" pid="5" name="_ReviewingToolsShownOnce">
    <vt:lpwstr/>
  </property>
</Properties>
</file>